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lcome\OneDrive\Desktop\"/>
    </mc:Choice>
  </mc:AlternateContent>
  <bookViews>
    <workbookView xWindow="0" yWindow="0" windowWidth="20496" windowHeight="7752"/>
  </bookViews>
  <sheets>
    <sheet name="Assumptions" sheetId="1" r:id="rId1"/>
    <sheet name="Employee Structure" sheetId="4" r:id="rId2"/>
    <sheet name="Profit &amp; Loss" sheetId="2" r:id="rId3"/>
    <sheet name="Cash Flow" sheetId="3" r:id="rId4"/>
  </sheets>
  <definedNames>
    <definedName name="_xlnm.Print_Area" localSheetId="0">Assumptions!$A$1:$B$589</definedName>
    <definedName name="_xlnm.Print_Area" localSheetId="3">'Cash Flow'!$A$2:$N$929</definedName>
  </definedNames>
  <calcPr calcId="152511"/>
</workbook>
</file>

<file path=xl/calcChain.xml><?xml version="1.0" encoding="utf-8"?>
<calcChain xmlns="http://schemas.openxmlformats.org/spreadsheetml/2006/main">
  <c r="E67" i="1" l="1"/>
  <c r="E69" i="1" l="1"/>
  <c r="E70" i="1"/>
  <c r="H12" i="2"/>
  <c r="I12" i="2"/>
  <c r="J12" i="2"/>
  <c r="K12" i="2"/>
  <c r="L12" i="2"/>
  <c r="M12" i="2"/>
  <c r="N12" i="2"/>
  <c r="H13" i="2"/>
  <c r="I13" i="2"/>
  <c r="J13" i="2"/>
  <c r="K13" i="2"/>
  <c r="L13" i="2"/>
  <c r="M13" i="2"/>
  <c r="N13" i="2"/>
  <c r="C12" i="2"/>
  <c r="C13" i="2"/>
  <c r="A12" i="2"/>
  <c r="A13" i="2"/>
  <c r="B11" i="1"/>
  <c r="B10" i="1"/>
  <c r="F12" i="2" l="1"/>
  <c r="G12" i="2"/>
  <c r="F13" i="2"/>
  <c r="G13" i="2"/>
  <c r="E13" i="2"/>
  <c r="D13" i="2"/>
  <c r="E12" i="2"/>
  <c r="D12" i="2"/>
  <c r="B34" i="1"/>
  <c r="B18" i="1"/>
  <c r="G44" i="1" l="1"/>
  <c r="H44" i="1" s="1"/>
  <c r="I44" i="1" s="1"/>
  <c r="J44" i="1" s="1"/>
  <c r="K44" i="1" s="1"/>
  <c r="L44" i="1" s="1"/>
  <c r="M44" i="1" s="1"/>
  <c r="G43" i="1" l="1"/>
  <c r="C14" i="2"/>
  <c r="D14" i="2"/>
  <c r="E14" i="2"/>
  <c r="F14" i="2"/>
  <c r="G14" i="2"/>
  <c r="A14" i="2"/>
  <c r="A15" i="2"/>
  <c r="H43" i="1" l="1"/>
  <c r="H14" i="2"/>
  <c r="B22" i="1"/>
  <c r="I43" i="1" l="1"/>
  <c r="I14" i="2"/>
  <c r="M17" i="2"/>
  <c r="L17" i="2"/>
  <c r="K17" i="2"/>
  <c r="I17" i="2"/>
  <c r="H17" i="2"/>
  <c r="G17" i="2"/>
  <c r="E17" i="2"/>
  <c r="D17" i="2"/>
  <c r="N30" i="3"/>
  <c r="M30" i="3"/>
  <c r="L30" i="3"/>
  <c r="K30" i="3"/>
  <c r="J30" i="3"/>
  <c r="I30" i="3"/>
  <c r="H30" i="3"/>
  <c r="G30" i="3"/>
  <c r="F30" i="3"/>
  <c r="E30" i="3"/>
  <c r="D30" i="3"/>
  <c r="N16" i="3"/>
  <c r="M16" i="3"/>
  <c r="L16" i="3"/>
  <c r="K16" i="3"/>
  <c r="J16" i="3"/>
  <c r="I16" i="3"/>
  <c r="H16" i="3"/>
  <c r="G16" i="3"/>
  <c r="F16" i="3"/>
  <c r="E16" i="3"/>
  <c r="D16" i="3"/>
  <c r="J43" i="1" l="1"/>
  <c r="J14" i="2"/>
  <c r="D17" i="4"/>
  <c r="K43" i="1" l="1"/>
  <c r="K14" i="2"/>
  <c r="F17" i="4"/>
  <c r="L43" i="1" l="1"/>
  <c r="L14" i="2"/>
  <c r="C15" i="2"/>
  <c r="D9" i="4"/>
  <c r="C38" i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C77" i="1"/>
  <c r="C88" i="1"/>
  <c r="D88" i="1" s="1"/>
  <c r="E88" i="1" s="1"/>
  <c r="F88" i="1" s="1"/>
  <c r="B67" i="1"/>
  <c r="B70" i="1" s="1"/>
  <c r="B89" i="1"/>
  <c r="B78" i="1"/>
  <c r="C17" i="2"/>
  <c r="A11" i="2"/>
  <c r="A16" i="2"/>
  <c r="A17" i="2"/>
  <c r="A10" i="2"/>
  <c r="C30" i="3"/>
  <c r="C16" i="3"/>
  <c r="M43" i="1" l="1"/>
  <c r="N14" i="2" s="1"/>
  <c r="M14" i="2"/>
  <c r="D15" i="2"/>
  <c r="C89" i="1"/>
  <c r="E59" i="1"/>
  <c r="B48" i="1"/>
  <c r="C48" i="1" s="1"/>
  <c r="D10" i="2"/>
  <c r="B69" i="1"/>
  <c r="C78" i="1"/>
  <c r="F89" i="1"/>
  <c r="E89" i="1"/>
  <c r="D18" i="4"/>
  <c r="F9" i="4"/>
  <c r="F18" i="4" s="1"/>
  <c r="G88" i="1"/>
  <c r="D77" i="1"/>
  <c r="D89" i="1"/>
  <c r="C10" i="2"/>
  <c r="E15" i="2" l="1"/>
  <c r="B39" i="1"/>
  <c r="G89" i="1"/>
  <c r="D16" i="2"/>
  <c r="D48" i="1"/>
  <c r="D50" i="1" s="1"/>
  <c r="E10" i="2"/>
  <c r="E77" i="1"/>
  <c r="D78" i="1"/>
  <c r="H88" i="1"/>
  <c r="C50" i="1"/>
  <c r="C16" i="2"/>
  <c r="B50" i="1"/>
  <c r="F15" i="2" l="1"/>
  <c r="B45" i="1"/>
  <c r="B52" i="1" s="1"/>
  <c r="C39" i="1"/>
  <c r="D11" i="2" s="1"/>
  <c r="C11" i="2"/>
  <c r="C18" i="2" s="1"/>
  <c r="E49" i="1"/>
  <c r="F17" i="2" s="1"/>
  <c r="H89" i="1"/>
  <c r="E58" i="1"/>
  <c r="F10" i="2"/>
  <c r="E48" i="1"/>
  <c r="E16" i="2"/>
  <c r="I88" i="1"/>
  <c r="E78" i="1"/>
  <c r="F77" i="1"/>
  <c r="D39" i="1" l="1"/>
  <c r="G40" i="1"/>
  <c r="G15" i="2"/>
  <c r="D18" i="2"/>
  <c r="D21" i="3" s="1"/>
  <c r="C45" i="1"/>
  <c r="C52" i="1" s="1"/>
  <c r="I89" i="1"/>
  <c r="G10" i="2"/>
  <c r="F48" i="1"/>
  <c r="F16" i="2"/>
  <c r="E50" i="1"/>
  <c r="G77" i="1"/>
  <c r="F78" i="1"/>
  <c r="J88" i="1"/>
  <c r="C21" i="3"/>
  <c r="E39" i="1" l="1"/>
  <c r="E45" i="1" s="1"/>
  <c r="E11" i="2"/>
  <c r="E18" i="2" s="1"/>
  <c r="E21" i="3" s="1"/>
  <c r="D45" i="1"/>
  <c r="D52" i="1" s="1"/>
  <c r="H40" i="1"/>
  <c r="H15" i="2"/>
  <c r="J89" i="1"/>
  <c r="G78" i="1"/>
  <c r="H10" i="2"/>
  <c r="G48" i="1"/>
  <c r="G16" i="2"/>
  <c r="F50" i="1"/>
  <c r="K88" i="1"/>
  <c r="H77" i="1"/>
  <c r="F39" i="1" l="1"/>
  <c r="F45" i="1" s="1"/>
  <c r="F52" i="1" s="1"/>
  <c r="F11" i="2"/>
  <c r="F18" i="2" s="1"/>
  <c r="F21" i="3" s="1"/>
  <c r="I40" i="1"/>
  <c r="I15" i="2"/>
  <c r="K89" i="1"/>
  <c r="H78" i="1"/>
  <c r="I10" i="2"/>
  <c r="H48" i="1"/>
  <c r="H16" i="2"/>
  <c r="G50" i="1"/>
  <c r="B57" i="1"/>
  <c r="B58" i="1" s="1"/>
  <c r="B33" i="3" s="1"/>
  <c r="E52" i="1"/>
  <c r="L88" i="1"/>
  <c r="I77" i="1"/>
  <c r="G39" i="1" l="1"/>
  <c r="G45" i="1" s="1"/>
  <c r="G52" i="1" s="1"/>
  <c r="G11" i="2"/>
  <c r="G18" i="2" s="1"/>
  <c r="G21" i="3" s="1"/>
  <c r="J40" i="1"/>
  <c r="J15" i="2"/>
  <c r="L89" i="1"/>
  <c r="I78" i="1"/>
  <c r="J10" i="2"/>
  <c r="I48" i="1"/>
  <c r="I16" i="2"/>
  <c r="H50" i="1"/>
  <c r="B61" i="1"/>
  <c r="B68" i="1"/>
  <c r="M88" i="1"/>
  <c r="N88" i="1" s="1"/>
  <c r="N89" i="1" s="1"/>
  <c r="J77" i="1"/>
  <c r="H39" i="1" l="1"/>
  <c r="H11" i="2"/>
  <c r="H18" i="2" s="1"/>
  <c r="H21" i="3" s="1"/>
  <c r="K40" i="1"/>
  <c r="K15" i="2"/>
  <c r="M89" i="1"/>
  <c r="J78" i="1"/>
  <c r="K10" i="2"/>
  <c r="J48" i="1"/>
  <c r="J16" i="2"/>
  <c r="E60" i="1"/>
  <c r="E56" i="1"/>
  <c r="E57" i="1" s="1"/>
  <c r="B71" i="1"/>
  <c r="K77" i="1"/>
  <c r="I39" i="1" l="1"/>
  <c r="I45" i="1" s="1"/>
  <c r="I11" i="2"/>
  <c r="I18" i="2" s="1"/>
  <c r="I21" i="3" s="1"/>
  <c r="H45" i="1"/>
  <c r="H52" i="1" s="1"/>
  <c r="E68" i="1" s="1"/>
  <c r="E71" i="1" s="1"/>
  <c r="L40" i="1"/>
  <c r="L15" i="2"/>
  <c r="K78" i="1"/>
  <c r="L10" i="2"/>
  <c r="K48" i="1"/>
  <c r="K16" i="2"/>
  <c r="J50" i="1"/>
  <c r="B36" i="3"/>
  <c r="B6" i="1"/>
  <c r="C79" i="1"/>
  <c r="C81" i="1" s="1"/>
  <c r="F60" i="1"/>
  <c r="F59" i="1"/>
  <c r="F58" i="1"/>
  <c r="B72" i="1"/>
  <c r="M10" i="2"/>
  <c r="L77" i="1"/>
  <c r="E72" i="1" l="1"/>
  <c r="C90" i="1"/>
  <c r="J39" i="1"/>
  <c r="J45" i="1" s="1"/>
  <c r="J52" i="1" s="1"/>
  <c r="J11" i="2"/>
  <c r="I49" i="1"/>
  <c r="J17" i="2" s="1"/>
  <c r="M40" i="1"/>
  <c r="N15" i="2" s="1"/>
  <c r="M15" i="2"/>
  <c r="L78" i="1"/>
  <c r="L48" i="1"/>
  <c r="L16" i="2"/>
  <c r="K50" i="1"/>
  <c r="D79" i="1"/>
  <c r="E79" i="1" s="1"/>
  <c r="C82" i="1"/>
  <c r="N10" i="2"/>
  <c r="M77" i="1"/>
  <c r="N77" i="1" s="1"/>
  <c r="N78" i="1" s="1"/>
  <c r="J18" i="2" l="1"/>
  <c r="J21" i="3" s="1"/>
  <c r="I50" i="1"/>
  <c r="I52" i="1" s="1"/>
  <c r="C92" i="1"/>
  <c r="C93" i="1"/>
  <c r="C5" i="2" s="1"/>
  <c r="C7" i="3" s="1"/>
  <c r="D90" i="1"/>
  <c r="K39" i="1"/>
  <c r="K45" i="1" s="1"/>
  <c r="K52" i="1" s="1"/>
  <c r="K11" i="2"/>
  <c r="K18" i="2" s="1"/>
  <c r="K21" i="3" s="1"/>
  <c r="M78" i="1"/>
  <c r="M48" i="1"/>
  <c r="M16" i="2"/>
  <c r="L50" i="1"/>
  <c r="C83" i="1"/>
  <c r="D82" i="1"/>
  <c r="D81" i="1"/>
  <c r="F79" i="1"/>
  <c r="F80" i="1" s="1"/>
  <c r="E81" i="1"/>
  <c r="E82" i="1"/>
  <c r="E90" i="1" l="1"/>
  <c r="D92" i="1"/>
  <c r="D4" i="2" s="1"/>
  <c r="D6" i="3" s="1"/>
  <c r="D93" i="1"/>
  <c r="C94" i="1"/>
  <c r="C4" i="2"/>
  <c r="C6" i="3" s="1"/>
  <c r="C8" i="3" s="1"/>
  <c r="C32" i="3" s="1"/>
  <c r="C33" i="3" s="1"/>
  <c r="L39" i="1"/>
  <c r="L11" i="2"/>
  <c r="L18" i="2" s="1"/>
  <c r="L21" i="3" s="1"/>
  <c r="D5" i="2"/>
  <c r="N16" i="2"/>
  <c r="D83" i="1"/>
  <c r="G79" i="1"/>
  <c r="F81" i="1"/>
  <c r="F82" i="1"/>
  <c r="E83" i="1"/>
  <c r="D7" i="2" l="1"/>
  <c r="D8" i="2" s="1"/>
  <c r="C7" i="2"/>
  <c r="C8" i="2" s="1"/>
  <c r="D94" i="1"/>
  <c r="E92" i="1"/>
  <c r="E93" i="1"/>
  <c r="E5" i="2" s="1"/>
  <c r="E7" i="3" s="1"/>
  <c r="F90" i="1"/>
  <c r="M39" i="1"/>
  <c r="N11" i="2" s="1"/>
  <c r="M11" i="2"/>
  <c r="M18" i="2" s="1"/>
  <c r="M21" i="3" s="1"/>
  <c r="L45" i="1"/>
  <c r="L52" i="1" s="1"/>
  <c r="D7" i="3"/>
  <c r="D8" i="3" s="1"/>
  <c r="D32" i="3" s="1"/>
  <c r="D33" i="3" s="1"/>
  <c r="G81" i="1"/>
  <c r="G82" i="1"/>
  <c r="H79" i="1"/>
  <c r="F84" i="1"/>
  <c r="F83" i="1"/>
  <c r="D19" i="2" l="1"/>
  <c r="D20" i="2" s="1"/>
  <c r="M49" i="1"/>
  <c r="N17" i="2" s="1"/>
  <c r="N18" i="2" s="1"/>
  <c r="N21" i="3" s="1"/>
  <c r="C19" i="2"/>
  <c r="C20" i="2" s="1"/>
  <c r="F91" i="1"/>
  <c r="G90" i="1"/>
  <c r="F92" i="1"/>
  <c r="F93" i="1"/>
  <c r="F5" i="2" s="1"/>
  <c r="F7" i="3" s="1"/>
  <c r="M45" i="1"/>
  <c r="E94" i="1"/>
  <c r="E4" i="2"/>
  <c r="G83" i="1"/>
  <c r="H81" i="1"/>
  <c r="H82" i="1"/>
  <c r="I79" i="1"/>
  <c r="D23" i="2" l="1"/>
  <c r="D25" i="2" s="1"/>
  <c r="C23" i="2"/>
  <c r="C25" i="2" s="1"/>
  <c r="M50" i="1"/>
  <c r="M52" i="1" s="1"/>
  <c r="F95" i="1"/>
  <c r="F4" i="2"/>
  <c r="F6" i="2" s="1"/>
  <c r="F94" i="1"/>
  <c r="H90" i="1"/>
  <c r="G93" i="1"/>
  <c r="G5" i="2" s="1"/>
  <c r="G7" i="3" s="1"/>
  <c r="G92" i="1"/>
  <c r="E7" i="2"/>
  <c r="E6" i="3"/>
  <c r="E8" i="3" s="1"/>
  <c r="E32" i="3" s="1"/>
  <c r="E33" i="3" s="1"/>
  <c r="H83" i="1"/>
  <c r="I81" i="1"/>
  <c r="I82" i="1"/>
  <c r="J79" i="1"/>
  <c r="F6" i="3" l="1"/>
  <c r="F8" i="3" s="1"/>
  <c r="F32" i="3" s="1"/>
  <c r="F33" i="3" s="1"/>
  <c r="F7" i="2"/>
  <c r="E8" i="2"/>
  <c r="E19" i="2"/>
  <c r="G94" i="1"/>
  <c r="G4" i="2"/>
  <c r="H93" i="1"/>
  <c r="H5" i="2" s="1"/>
  <c r="H7" i="3" s="1"/>
  <c r="I90" i="1"/>
  <c r="H92" i="1"/>
  <c r="J80" i="1"/>
  <c r="J81" i="1"/>
  <c r="J82" i="1"/>
  <c r="I83" i="1"/>
  <c r="K79" i="1"/>
  <c r="H4" i="2" l="1"/>
  <c r="H94" i="1"/>
  <c r="I92" i="1"/>
  <c r="I93" i="1"/>
  <c r="I5" i="2" s="1"/>
  <c r="I7" i="3" s="1"/>
  <c r="J90" i="1"/>
  <c r="E23" i="2"/>
  <c r="E20" i="2"/>
  <c r="G6" i="3"/>
  <c r="G8" i="3" s="1"/>
  <c r="G32" i="3" s="1"/>
  <c r="G33" i="3" s="1"/>
  <c r="G7" i="2"/>
  <c r="F19" i="2"/>
  <c r="F8" i="2"/>
  <c r="J83" i="1"/>
  <c r="K81" i="1"/>
  <c r="K82" i="1"/>
  <c r="J84" i="1"/>
  <c r="L79" i="1"/>
  <c r="E25" i="2" l="1"/>
  <c r="F23" i="2"/>
  <c r="F25" i="2" s="1"/>
  <c r="F20" i="2"/>
  <c r="G19" i="2"/>
  <c r="G8" i="2"/>
  <c r="J93" i="1"/>
  <c r="J5" i="2" s="1"/>
  <c r="J7" i="3" s="1"/>
  <c r="K90" i="1"/>
  <c r="J92" i="1"/>
  <c r="H6" i="3"/>
  <c r="H8" i="3" s="1"/>
  <c r="H32" i="3" s="1"/>
  <c r="H33" i="3" s="1"/>
  <c r="H7" i="2"/>
  <c r="I94" i="1"/>
  <c r="I4" i="2"/>
  <c r="J91" i="1"/>
  <c r="K83" i="1"/>
  <c r="L81" i="1"/>
  <c r="L82" i="1"/>
  <c r="M79" i="1"/>
  <c r="N79" i="1" s="1"/>
  <c r="I6" i="3" l="1"/>
  <c r="I8" i="3" s="1"/>
  <c r="I32" i="3" s="1"/>
  <c r="I33" i="3" s="1"/>
  <c r="I7" i="2"/>
  <c r="F24" i="2"/>
  <c r="D30" i="2" s="1"/>
  <c r="G20" i="2"/>
  <c r="G23" i="2"/>
  <c r="J94" i="1"/>
  <c r="J95" i="1"/>
  <c r="J4" i="2"/>
  <c r="K92" i="1"/>
  <c r="L90" i="1"/>
  <c r="K93" i="1"/>
  <c r="K5" i="2" s="1"/>
  <c r="K7" i="3" s="1"/>
  <c r="H19" i="2"/>
  <c r="H8" i="2"/>
  <c r="N82" i="1"/>
  <c r="N81" i="1"/>
  <c r="L83" i="1"/>
  <c r="M81" i="1"/>
  <c r="M82" i="1"/>
  <c r="L92" i="1" l="1"/>
  <c r="L93" i="1"/>
  <c r="L5" i="2" s="1"/>
  <c r="L7" i="3" s="1"/>
  <c r="M90" i="1"/>
  <c r="J6" i="3"/>
  <c r="J8" i="3" s="1"/>
  <c r="J32" i="3" s="1"/>
  <c r="J33" i="3" s="1"/>
  <c r="J7" i="2"/>
  <c r="J6" i="2"/>
  <c r="I8" i="2"/>
  <c r="I19" i="2"/>
  <c r="G25" i="2"/>
  <c r="K94" i="1"/>
  <c r="K4" i="2"/>
  <c r="H20" i="2"/>
  <c r="H23" i="2"/>
  <c r="H25" i="2" s="1"/>
  <c r="N83" i="1"/>
  <c r="M83" i="1"/>
  <c r="J8" i="2" l="1"/>
  <c r="J19" i="2"/>
  <c r="I20" i="2"/>
  <c r="I23" i="2"/>
  <c r="N90" i="1"/>
  <c r="M92" i="1"/>
  <c r="M93" i="1"/>
  <c r="M5" i="2" s="1"/>
  <c r="M7" i="3" s="1"/>
  <c r="L4" i="2"/>
  <c r="L94" i="1"/>
  <c r="K6" i="3"/>
  <c r="K8" i="3" s="1"/>
  <c r="K32" i="3" s="1"/>
  <c r="K33" i="3" s="1"/>
  <c r="K7" i="2"/>
  <c r="M4" i="2" l="1"/>
  <c r="M94" i="1"/>
  <c r="K8" i="2"/>
  <c r="K19" i="2"/>
  <c r="L6" i="3"/>
  <c r="L8" i="3" s="1"/>
  <c r="L32" i="3" s="1"/>
  <c r="L33" i="3" s="1"/>
  <c r="L7" i="2"/>
  <c r="J23" i="2"/>
  <c r="J25" i="2" s="1"/>
  <c r="J20" i="2"/>
  <c r="I25" i="2"/>
  <c r="N93" i="1"/>
  <c r="N5" i="2" s="1"/>
  <c r="N7" i="3" s="1"/>
  <c r="N92" i="1"/>
  <c r="J24" i="2" l="1"/>
  <c r="E30" i="2" s="1"/>
  <c r="L8" i="2"/>
  <c r="L19" i="2"/>
  <c r="M6" i="3"/>
  <c r="M8" i="3" s="1"/>
  <c r="M32" i="3" s="1"/>
  <c r="M33" i="3" s="1"/>
  <c r="M7" i="2"/>
  <c r="K23" i="2"/>
  <c r="K20" i="2"/>
  <c r="N94" i="1"/>
  <c r="N4" i="2"/>
  <c r="N6" i="3" l="1"/>
  <c r="N8" i="3" s="1"/>
  <c r="N32" i="3" s="1"/>
  <c r="N33" i="3" s="1"/>
  <c r="N7" i="2"/>
  <c r="N6" i="2"/>
  <c r="K25" i="2"/>
  <c r="M8" i="2"/>
  <c r="M19" i="2"/>
  <c r="L20" i="2"/>
  <c r="L23" i="2"/>
  <c r="L25" i="2" s="1"/>
  <c r="M20" i="2" l="1"/>
  <c r="M23" i="2"/>
  <c r="M25" i="2" s="1"/>
  <c r="N19" i="2"/>
  <c r="N8" i="2"/>
  <c r="N95" i="1"/>
  <c r="N84" i="1"/>
  <c r="N23" i="2" l="1"/>
  <c r="N25" i="2" s="1"/>
  <c r="N20" i="2"/>
  <c r="O23" i="2" l="1"/>
  <c r="N24" i="2"/>
  <c r="F30" i="2" s="1"/>
</calcChain>
</file>

<file path=xl/sharedStrings.xml><?xml version="1.0" encoding="utf-8"?>
<sst xmlns="http://schemas.openxmlformats.org/spreadsheetml/2006/main" count="240" uniqueCount="123">
  <si>
    <t>Project Budget</t>
  </si>
  <si>
    <t>Year 1</t>
  </si>
  <si>
    <t>Year 2</t>
  </si>
  <si>
    <t>Year 3</t>
  </si>
  <si>
    <t>Startup</t>
  </si>
  <si>
    <t>Quarter 1</t>
  </si>
  <si>
    <t>Quarter 2</t>
  </si>
  <si>
    <t>Quarter 3</t>
  </si>
  <si>
    <t>Quarter 4</t>
  </si>
  <si>
    <t>Non-Recurring Expenses</t>
  </si>
  <si>
    <t>TOTAL NON RECURRING EXPENSES</t>
  </si>
  <si>
    <t>Monthly Operating Expenses</t>
  </si>
  <si>
    <t>TOTAL MONTHLY OPERATING COST</t>
  </si>
  <si>
    <t>Monthly Non - Operating Expenses</t>
  </si>
  <si>
    <t>Depreciation &amp; amortization</t>
  </si>
  <si>
    <t>TOTAL MONTHLY NON OPERATING EXPENSE</t>
  </si>
  <si>
    <t>TOTAL MONTHLY  COST</t>
  </si>
  <si>
    <t>Working Capital</t>
  </si>
  <si>
    <t>Number of months</t>
  </si>
  <si>
    <t>Estimated costs per month</t>
  </si>
  <si>
    <t>Working capital provisioned</t>
  </si>
  <si>
    <t>Inventory and materials</t>
  </si>
  <si>
    <t>Total working capital and inventory provisions</t>
  </si>
  <si>
    <t>Capital Requirements</t>
  </si>
  <si>
    <t>Initial capital required</t>
  </si>
  <si>
    <t>Initial capital deposited</t>
  </si>
  <si>
    <t>Less startup expenses</t>
  </si>
  <si>
    <t>Less startup assets</t>
  </si>
  <si>
    <t>Initial bank balance</t>
  </si>
  <si>
    <t>Estimated Monthly Cost</t>
  </si>
  <si>
    <t>Monthly Breakeven Units</t>
  </si>
  <si>
    <t>Monthly Breakeven Revenue</t>
  </si>
  <si>
    <t>Unit Sales Price</t>
  </si>
  <si>
    <t>Monthly # of Units Sold</t>
  </si>
  <si>
    <t>Total Monthly Sales</t>
  </si>
  <si>
    <t>Total Monthly Cost of Goods Sold</t>
  </si>
  <si>
    <t>Total sales</t>
  </si>
  <si>
    <t>Total Cost Of Goods Sold</t>
  </si>
  <si>
    <t>Gross Profit</t>
  </si>
  <si>
    <t>Gross Margin %</t>
  </si>
  <si>
    <t>Total Operating Expenses</t>
  </si>
  <si>
    <t>Profit Before Interest and Taxes</t>
  </si>
  <si>
    <t>EBITDA</t>
  </si>
  <si>
    <t>Interest and taxes</t>
  </si>
  <si>
    <t>Net Profit</t>
  </si>
  <si>
    <t>Net Margin %</t>
  </si>
  <si>
    <t>Cash Received</t>
  </si>
  <si>
    <t>Cash from Operations</t>
  </si>
  <si>
    <t>Cash Sales</t>
  </si>
  <si>
    <t>Less Direct Cost of Sales</t>
  </si>
  <si>
    <t>Subtotal Cash from Operations</t>
  </si>
  <si>
    <t>Additional Cash Received</t>
  </si>
  <si>
    <t>New Current Borrowing</t>
  </si>
  <si>
    <t>New Long-term Liabilities</t>
  </si>
  <si>
    <t>Sales of Other Current Assets</t>
  </si>
  <si>
    <t>Sales of Long-term Assets</t>
  </si>
  <si>
    <t>New Investment Received</t>
  </si>
  <si>
    <t>Subtotal Cash Received</t>
  </si>
  <si>
    <t>Expenditures</t>
  </si>
  <si>
    <t>Expenditures from Operations</t>
  </si>
  <si>
    <t>Subtotal Spent on Operations</t>
  </si>
  <si>
    <t>Additional Cash Spent</t>
  </si>
  <si>
    <t>Principal Repayment of Current Borrowing</t>
  </si>
  <si>
    <t>Long-term Liabilities Principal Repayment</t>
  </si>
  <si>
    <t>Purchase Other Current Assets</t>
  </si>
  <si>
    <t>Purchase Long-term Assets</t>
  </si>
  <si>
    <t>Dividends</t>
  </si>
  <si>
    <t>Subtotal Cash Spent on Other</t>
  </si>
  <si>
    <t>Net Cash Flow</t>
  </si>
  <si>
    <t>Cash Balance</t>
  </si>
  <si>
    <t>Capital invested</t>
  </si>
  <si>
    <t>Provision for indemnity</t>
  </si>
  <si>
    <t>Sales Profit</t>
  </si>
  <si>
    <t>Rent</t>
  </si>
  <si>
    <t>3rd Year</t>
  </si>
  <si>
    <t>2nd Year</t>
  </si>
  <si>
    <t>1st Year</t>
  </si>
  <si>
    <t xml:space="preserve"> </t>
  </si>
  <si>
    <t>Construction</t>
  </si>
  <si>
    <t>Long-term Liabilities Interest payment</t>
  </si>
  <si>
    <t>-</t>
  </si>
  <si>
    <t>Total</t>
  </si>
  <si>
    <t>Revenue- 1</t>
  </si>
  <si>
    <t>Revenue- 2</t>
  </si>
  <si>
    <t>Estimated Area Size (sqm.)</t>
  </si>
  <si>
    <t>COGS (%)</t>
  </si>
  <si>
    <t>Monthly Salary</t>
  </si>
  <si>
    <t>Weightage (%)</t>
  </si>
  <si>
    <t>Tangible Assets Purchase</t>
  </si>
  <si>
    <t>Intangible Assets Purchase</t>
  </si>
  <si>
    <t>Administrative Team</t>
  </si>
  <si>
    <t>Position</t>
  </si>
  <si>
    <t>No. of Employees</t>
  </si>
  <si>
    <t>Potential ‎Nationality</t>
  </si>
  <si>
    <t>Operations Team</t>
  </si>
  <si>
    <t>Grand Total</t>
  </si>
  <si>
    <t>Overhead Expenses</t>
  </si>
  <si>
    <t>ASSUMPTIONS</t>
  </si>
  <si>
    <t>CASH FLOW</t>
  </si>
  <si>
    <t>EMPLOYEE STRUCTURE</t>
  </si>
  <si>
    <t>Working capital</t>
  </si>
  <si>
    <t>Furniture + Fit-out</t>
  </si>
  <si>
    <t>TOTAL TANGIBLE ASSETS</t>
  </si>
  <si>
    <t>TOTAL INTANGIBLE ASSETS</t>
  </si>
  <si>
    <t>Employee Salaries</t>
  </si>
  <si>
    <t xml:space="preserve">Unit Cost of Goods Sold </t>
  </si>
  <si>
    <t>Unit Cost of Goods Sold</t>
  </si>
  <si>
    <t>Monthly for Q 1</t>
  </si>
  <si>
    <t>Monthly for Q 2</t>
  </si>
  <si>
    <t>Monthly for Q 3</t>
  </si>
  <si>
    <t>Monthly for Q 4</t>
  </si>
  <si>
    <t>Project Name/ Idea Breif</t>
  </si>
  <si>
    <t>PLEASE DO NOT EDIT CELLS HIGHLIGHTED IN THIS COLOR</t>
  </si>
  <si>
    <t>Selling Price</t>
  </si>
  <si>
    <t>COGS/ Variable Cost</t>
  </si>
  <si>
    <t xml:space="preserve"> MONTHLY FIXED COSTS</t>
  </si>
  <si>
    <t>NET PROFIT YEARLY</t>
  </si>
  <si>
    <t>By 3rd Year the company will attain intial capital invested</t>
  </si>
  <si>
    <t xml:space="preserve">START UP COST </t>
  </si>
  <si>
    <t>REVENUE</t>
  </si>
  <si>
    <t>PROFIT &amp; LOSS</t>
  </si>
  <si>
    <t>Revenue Stream  2</t>
  </si>
  <si>
    <t>Revenue Stream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</si>
</sst>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KWD]\ #,##0_);[Red]\([$KWD]\ #,##0\)"/>
    <numFmt numFmtId="165" formatCode="[$KWD]\ #,##0.0_);[Red]\([$KWD]\ #,##0.0\)"/>
    <numFmt numFmtId="166" formatCode="[$KWD]\ #,##0.000_);[Red]\([$KWD]\ #,##0.000\)"/>
    <numFmt numFmtId="167" formatCode="[$KWD]\ #,##0.00_);[Red]\([$KWD]\ #,##0.00\)"/>
  </numFmts>
  <fonts count="30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color rgb="FF262626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theme="0"/>
      <name val="Calibri"/>
      <family val="2"/>
    </font>
    <font>
      <sz val="10"/>
      <color rgb="FF006100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9" tint="-0.249977111117893"/>
      <name val="Calibri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rgb="FF9C0006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9C6500"/>
      <name val="Calibri"/>
      <family val="2"/>
    </font>
    <font>
      <b/>
      <sz val="10"/>
      <color rgb="FF006100"/>
      <name val="Calibri"/>
      <family val="2"/>
    </font>
    <font>
      <b/>
      <sz val="10"/>
      <color rgb="FF002060"/>
      <name val="Calibri"/>
      <family val="2"/>
    </font>
    <font>
      <b/>
      <sz val="14"/>
      <color theme="0"/>
      <name val="Calibri"/>
      <family val="2"/>
    </font>
    <font>
      <sz val="10"/>
      <color theme="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rgb="FFD6E3B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CCC0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31859B"/>
      </patternFill>
    </fill>
    <fill>
      <patternFill patternType="solid">
        <fgColor theme="0" tint="-4.9989318521683403E-2"/>
        <bgColor rgb="FFCCC0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92CDDC"/>
      </patternFill>
    </fill>
    <fill>
      <patternFill patternType="solid">
        <fgColor theme="0" tint="-0.499984740745262"/>
        <bgColor rgb="FFD8D8D8"/>
      </patternFill>
    </fill>
    <fill>
      <patternFill patternType="solid">
        <fgColor theme="0" tint="-0.499984740745262"/>
        <bgColor rgb="FFCCC0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rgb="FF31859B"/>
      </patternFill>
    </fill>
    <fill>
      <patternFill patternType="solid">
        <fgColor rgb="FFFFEB9C"/>
        <bgColor rgb="FFE5B8B7"/>
      </patternFill>
    </fill>
    <fill>
      <patternFill patternType="solid">
        <fgColor theme="4" tint="0.79998168889431442"/>
        <bgColor rgb="FFE5B8B7"/>
      </patternFill>
    </fill>
    <fill>
      <patternFill patternType="solid">
        <fgColor rgb="FFDDFDCB"/>
        <bgColor rgb="FFD6E3BC"/>
      </patternFill>
    </fill>
    <fill>
      <patternFill patternType="solid">
        <fgColor rgb="FFDDFDCB"/>
        <bgColor rgb="FFE5B8B7"/>
      </patternFill>
    </fill>
    <fill>
      <patternFill patternType="solid">
        <fgColor rgb="FFDDFDCB"/>
        <bgColor indexed="64"/>
      </patternFill>
    </fill>
    <fill>
      <patternFill patternType="solid">
        <fgColor theme="0" tint="-4.9989318521683403E-2"/>
        <bgColor rgb="FF95B3D7"/>
      </patternFill>
    </fill>
    <fill>
      <patternFill patternType="solid">
        <fgColor rgb="FFFFF5DD"/>
        <bgColor rgb="FFCCC0D9"/>
      </patternFill>
    </fill>
    <fill>
      <patternFill patternType="solid">
        <fgColor rgb="FFFFF5DD"/>
        <bgColor rgb="FFD6E3BC"/>
      </patternFill>
    </fill>
    <fill>
      <patternFill patternType="solid">
        <fgColor theme="0" tint="-4.9989318521683403E-2"/>
        <bgColor rgb="FFE5B8B7"/>
      </patternFill>
    </fill>
    <fill>
      <patternFill patternType="solid">
        <fgColor rgb="FFF7FCFF"/>
        <bgColor rgb="FF95B3D7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C00000"/>
        <bgColor rgb="FFCCC0D9"/>
      </patternFill>
    </fill>
    <fill>
      <patternFill patternType="solid">
        <fgColor rgb="FFC00000"/>
        <bgColor rgb="FFD8D8D8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rgb="FF000000"/>
      </left>
      <right/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9" fillId="29" borderId="48" applyNumberFormat="0" applyAlignment="0" applyProtection="0"/>
  </cellStyleXfs>
  <cellXfs count="207">
    <xf numFmtId="0" fontId="0" fillId="0" borderId="0" xfId="0" applyFont="1" applyAlignment="1"/>
    <xf numFmtId="0" fontId="0" fillId="6" borderId="0" xfId="0" applyFont="1" applyFill="1" applyBorder="1"/>
    <xf numFmtId="43" fontId="0" fillId="6" borderId="0" xfId="2" applyFont="1" applyFill="1" applyBorder="1"/>
    <xf numFmtId="0" fontId="4" fillId="6" borderId="0" xfId="0" applyFont="1" applyFill="1" applyBorder="1"/>
    <xf numFmtId="0" fontId="4" fillId="8" borderId="0" xfId="0" applyFont="1" applyFill="1" applyAlignment="1"/>
    <xf numFmtId="164" fontId="4" fillId="6" borderId="0" xfId="0" applyNumberFormat="1" applyFont="1" applyFill="1" applyBorder="1"/>
    <xf numFmtId="43" fontId="4" fillId="6" borderId="0" xfId="2" applyFont="1" applyFill="1" applyBorder="1"/>
    <xf numFmtId="0" fontId="4" fillId="6" borderId="0" xfId="0" applyFont="1" applyFill="1" applyBorder="1" applyAlignment="1">
      <alignment horizontal="right" vertical="center"/>
    </xf>
    <xf numFmtId="164" fontId="12" fillId="6" borderId="0" xfId="0" applyNumberFormat="1" applyFont="1" applyFill="1" applyBorder="1"/>
    <xf numFmtId="0" fontId="4" fillId="6" borderId="0" xfId="0" applyFont="1" applyFill="1" applyBorder="1" applyAlignment="1">
      <alignment horizontal="left" vertical="center"/>
    </xf>
    <xf numFmtId="2" fontId="12" fillId="6" borderId="0" xfId="0" applyNumberFormat="1" applyFont="1" applyFill="1" applyBorder="1"/>
    <xf numFmtId="0" fontId="4" fillId="6" borderId="0" xfId="0" applyFont="1" applyFill="1" applyBorder="1" applyAlignment="1">
      <alignment horizontal="right" wrapText="1"/>
    </xf>
    <xf numFmtId="1" fontId="4" fillId="6" borderId="0" xfId="0" applyNumberFormat="1" applyFont="1" applyFill="1" applyBorder="1" applyAlignment="1">
      <alignment horizontal="right" wrapText="1"/>
    </xf>
    <xf numFmtId="0" fontId="4" fillId="6" borderId="0" xfId="0" applyFont="1" applyFill="1" applyBorder="1" applyAlignment="1"/>
    <xf numFmtId="164" fontId="4" fillId="6" borderId="0" xfId="0" applyNumberFormat="1" applyFont="1" applyFill="1" applyBorder="1" applyAlignment="1"/>
    <xf numFmtId="0" fontId="4" fillId="6" borderId="0" xfId="0" applyFont="1" applyFill="1" applyBorder="1" applyAlignment="1">
      <alignment horizontal="left" wrapText="1"/>
    </xf>
    <xf numFmtId="9" fontId="4" fillId="6" borderId="0" xfId="0" applyNumberFormat="1" applyFont="1" applyFill="1" applyBorder="1"/>
    <xf numFmtId="164" fontId="5" fillId="6" borderId="0" xfId="0" applyNumberFormat="1" applyFont="1" applyFill="1" applyBorder="1" applyAlignment="1">
      <alignment horizontal="left" wrapText="1"/>
    </xf>
    <xf numFmtId="164" fontId="4" fillId="10" borderId="4" xfId="0" applyNumberFormat="1" applyFont="1" applyFill="1" applyBorder="1"/>
    <xf numFmtId="0" fontId="2" fillId="6" borderId="0" xfId="0" applyFont="1" applyFill="1" applyBorder="1" applyAlignment="1"/>
    <xf numFmtId="0" fontId="4" fillId="6" borderId="5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wrapText="1"/>
    </xf>
    <xf numFmtId="0" fontId="14" fillId="14" borderId="10" xfId="0" applyFont="1" applyFill="1" applyBorder="1" applyAlignment="1">
      <alignment horizontal="center" vertical="center"/>
    </xf>
    <xf numFmtId="0" fontId="14" fillId="14" borderId="18" xfId="0" applyFont="1" applyFill="1" applyBorder="1" applyAlignment="1">
      <alignment horizontal="center" wrapText="1"/>
    </xf>
    <xf numFmtId="0" fontId="14" fillId="14" borderId="11" xfId="0" applyFont="1" applyFill="1" applyBorder="1" applyAlignment="1">
      <alignment horizontal="center" wrapText="1"/>
    </xf>
    <xf numFmtId="0" fontId="14" fillId="14" borderId="14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left" wrapText="1"/>
    </xf>
    <xf numFmtId="0" fontId="7" fillId="6" borderId="20" xfId="0" applyFont="1" applyFill="1" applyBorder="1" applyAlignment="1">
      <alignment horizontal="left" wrapText="1"/>
    </xf>
    <xf numFmtId="0" fontId="14" fillId="14" borderId="15" xfId="0" applyFont="1" applyFill="1" applyBorder="1" applyAlignment="1">
      <alignment horizontal="center" vertical="center"/>
    </xf>
    <xf numFmtId="164" fontId="4" fillId="6" borderId="6" xfId="0" applyNumberFormat="1" applyFont="1" applyFill="1" applyBorder="1"/>
    <xf numFmtId="164" fontId="4" fillId="6" borderId="8" xfId="0" applyNumberFormat="1" applyFont="1" applyFill="1" applyBorder="1"/>
    <xf numFmtId="164" fontId="4" fillId="6" borderId="10" xfId="0" applyNumberFormat="1" applyFont="1" applyFill="1" applyBorder="1"/>
    <xf numFmtId="0" fontId="14" fillId="15" borderId="6" xfId="0" applyFont="1" applyFill="1" applyBorder="1" applyAlignment="1">
      <alignment horizontal="left" vertical="center"/>
    </xf>
    <xf numFmtId="0" fontId="14" fillId="15" borderId="8" xfId="0" applyFont="1" applyFill="1" applyBorder="1" applyAlignment="1">
      <alignment horizontal="left" vertical="center"/>
    </xf>
    <xf numFmtId="0" fontId="4" fillId="7" borderId="20" xfId="0" applyFont="1" applyFill="1" applyBorder="1" applyAlignment="1">
      <alignment horizontal="left" wrapText="1"/>
    </xf>
    <xf numFmtId="0" fontId="4" fillId="7" borderId="8" xfId="0" applyFont="1" applyFill="1" applyBorder="1" applyAlignment="1">
      <alignment horizontal="left" wrapText="1"/>
    </xf>
    <xf numFmtId="0" fontId="7" fillId="7" borderId="8" xfId="0" applyFont="1" applyFill="1" applyBorder="1" applyAlignment="1">
      <alignment horizontal="left" wrapText="1"/>
    </xf>
    <xf numFmtId="0" fontId="14" fillId="15" borderId="20" xfId="0" applyFont="1" applyFill="1" applyBorder="1" applyAlignment="1">
      <alignment horizontal="left" wrapText="1"/>
    </xf>
    <xf numFmtId="0" fontId="5" fillId="6" borderId="0" xfId="0" applyFont="1" applyFill="1" applyBorder="1"/>
    <xf numFmtId="0" fontId="5" fillId="8" borderId="0" xfId="0" applyFont="1" applyFill="1" applyAlignment="1"/>
    <xf numFmtId="164" fontId="13" fillId="6" borderId="0" xfId="0" applyNumberFormat="1" applyFont="1" applyFill="1" applyBorder="1"/>
    <xf numFmtId="164" fontId="7" fillId="19" borderId="19" xfId="0" applyNumberFormat="1" applyFont="1" applyFill="1" applyBorder="1" applyAlignment="1">
      <alignment horizontal="center" vertical="center"/>
    </xf>
    <xf numFmtId="164" fontId="4" fillId="19" borderId="5" xfId="0" applyNumberFormat="1" applyFont="1" applyFill="1" applyBorder="1" applyAlignment="1">
      <alignment horizontal="center" vertical="center"/>
    </xf>
    <xf numFmtId="164" fontId="4" fillId="19" borderId="16" xfId="0" applyNumberFormat="1" applyFont="1" applyFill="1" applyBorder="1" applyAlignment="1">
      <alignment horizontal="center" vertical="center"/>
    </xf>
    <xf numFmtId="164" fontId="4" fillId="18" borderId="9" xfId="0" applyNumberFormat="1" applyFont="1" applyFill="1" applyBorder="1" applyAlignment="1">
      <alignment horizontal="center" vertical="center"/>
    </xf>
    <xf numFmtId="164" fontId="4" fillId="6" borderId="0" xfId="0" applyNumberFormat="1" applyFont="1" applyFill="1" applyBorder="1" applyAlignment="1">
      <alignment horizontal="center" vertical="center"/>
    </xf>
    <xf numFmtId="164" fontId="14" fillId="17" borderId="21" xfId="0" applyNumberFormat="1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164" fontId="4" fillId="10" borderId="9" xfId="0" applyNumberFormat="1" applyFont="1" applyFill="1" applyBorder="1" applyAlignment="1">
      <alignment horizontal="center" vertical="center"/>
    </xf>
    <xf numFmtId="164" fontId="4" fillId="20" borderId="9" xfId="0" applyNumberFormat="1" applyFont="1" applyFill="1" applyBorder="1" applyAlignment="1">
      <alignment horizontal="center" vertical="center"/>
    </xf>
    <xf numFmtId="164" fontId="4" fillId="21" borderId="23" xfId="0" applyNumberFormat="1" applyFont="1" applyFill="1" applyBorder="1" applyAlignment="1">
      <alignment horizontal="center" vertical="center"/>
    </xf>
    <xf numFmtId="0" fontId="14" fillId="15" borderId="24" xfId="0" applyFont="1" applyFill="1" applyBorder="1" applyAlignment="1">
      <alignment horizontal="center" wrapText="1"/>
    </xf>
    <xf numFmtId="164" fontId="4" fillId="6" borderId="5" xfId="0" applyNumberFormat="1" applyFont="1" applyFill="1" applyBorder="1"/>
    <xf numFmtId="0" fontId="14" fillId="14" borderId="10" xfId="0" applyFont="1" applyFill="1" applyBorder="1" applyAlignment="1"/>
    <xf numFmtId="0" fontId="14" fillId="15" borderId="18" xfId="0" applyFont="1" applyFill="1" applyBorder="1" applyAlignment="1">
      <alignment horizontal="center" wrapText="1"/>
    </xf>
    <xf numFmtId="0" fontId="4" fillId="6" borderId="5" xfId="0" applyFont="1" applyFill="1" applyBorder="1"/>
    <xf numFmtId="9" fontId="4" fillId="6" borderId="5" xfId="0" applyNumberFormat="1" applyFont="1" applyFill="1" applyBorder="1" applyAlignment="1"/>
    <xf numFmtId="0" fontId="4" fillId="6" borderId="26" xfId="0" applyFont="1" applyFill="1" applyBorder="1"/>
    <xf numFmtId="164" fontId="4" fillId="2" borderId="5" xfId="0" applyNumberFormat="1" applyFont="1" applyFill="1" applyBorder="1"/>
    <xf numFmtId="9" fontId="4" fillId="6" borderId="5" xfId="0" applyNumberFormat="1" applyFont="1" applyFill="1" applyBorder="1"/>
    <xf numFmtId="164" fontId="4" fillId="9" borderId="5" xfId="0" applyNumberFormat="1" applyFont="1" applyFill="1" applyBorder="1"/>
    <xf numFmtId="1" fontId="4" fillId="23" borderId="5" xfId="0" applyNumberFormat="1" applyFont="1" applyFill="1" applyBorder="1" applyAlignment="1">
      <alignment horizontal="right" wrapText="1"/>
    </xf>
    <xf numFmtId="0" fontId="4" fillId="6" borderId="19" xfId="0" applyFont="1" applyFill="1" applyBorder="1"/>
    <xf numFmtId="166" fontId="4" fillId="2" borderId="19" xfId="0" applyNumberFormat="1" applyFont="1" applyFill="1" applyBorder="1" applyAlignment="1"/>
    <xf numFmtId="0" fontId="4" fillId="6" borderId="27" xfId="0" applyFont="1" applyFill="1" applyBorder="1"/>
    <xf numFmtId="166" fontId="4" fillId="25" borderId="19" xfId="0" applyNumberFormat="1" applyFont="1" applyFill="1" applyBorder="1" applyAlignment="1"/>
    <xf numFmtId="167" fontId="4" fillId="24" borderId="21" xfId="0" applyNumberFormat="1" applyFont="1" applyFill="1" applyBorder="1" applyAlignment="1"/>
    <xf numFmtId="167" fontId="4" fillId="11" borderId="9" xfId="0" applyNumberFormat="1" applyFont="1" applyFill="1" applyBorder="1"/>
    <xf numFmtId="166" fontId="4" fillId="26" borderId="5" xfId="0" applyNumberFormat="1" applyFont="1" applyFill="1" applyBorder="1"/>
    <xf numFmtId="9" fontId="5" fillId="7" borderId="25" xfId="1" applyFont="1" applyFill="1" applyBorder="1" applyAlignment="1">
      <alignment horizontal="center"/>
    </xf>
    <xf numFmtId="1" fontId="4" fillId="27" borderId="5" xfId="0" applyNumberFormat="1" applyFont="1" applyFill="1" applyBorder="1" applyAlignment="1">
      <alignment horizontal="right" wrapText="1"/>
    </xf>
    <xf numFmtId="0" fontId="4" fillId="8" borderId="0" xfId="0" applyFont="1" applyFill="1" applyBorder="1" applyAlignment="1"/>
    <xf numFmtId="0" fontId="4" fillId="6" borderId="28" xfId="0" applyFont="1" applyFill="1" applyBorder="1"/>
    <xf numFmtId="0" fontId="14" fillId="14" borderId="10" xfId="0" applyFont="1" applyFill="1" applyBorder="1" applyAlignment="1">
      <alignment horizontal="center" wrapText="1"/>
    </xf>
    <xf numFmtId="0" fontId="14" fillId="14" borderId="12" xfId="0" applyFont="1" applyFill="1" applyBorder="1" applyAlignment="1">
      <alignment horizontal="center" wrapText="1"/>
    </xf>
    <xf numFmtId="0" fontId="14" fillId="14" borderId="16" xfId="0" applyFont="1" applyFill="1" applyBorder="1" applyAlignment="1">
      <alignment horizontal="center" wrapText="1"/>
    </xf>
    <xf numFmtId="0" fontId="14" fillId="14" borderId="13" xfId="0" applyFont="1" applyFill="1" applyBorder="1" applyAlignment="1">
      <alignment horizontal="center" wrapText="1"/>
    </xf>
    <xf numFmtId="0" fontId="5" fillId="6" borderId="32" xfId="0" applyFont="1" applyFill="1" applyBorder="1" applyAlignment="1">
      <alignment horizontal="left" wrapText="1"/>
    </xf>
    <xf numFmtId="0" fontId="5" fillId="6" borderId="30" xfId="0" applyFont="1" applyFill="1" applyBorder="1" applyAlignment="1">
      <alignment horizontal="left" wrapText="1"/>
    </xf>
    <xf numFmtId="9" fontId="4" fillId="6" borderId="31" xfId="0" applyNumberFormat="1" applyFont="1" applyFill="1" applyBorder="1"/>
    <xf numFmtId="0" fontId="5" fillId="6" borderId="27" xfId="0" applyFont="1" applyFill="1" applyBorder="1" applyAlignment="1">
      <alignment horizontal="left" wrapText="1"/>
    </xf>
    <xf numFmtId="0" fontId="4" fillId="6" borderId="31" xfId="0" applyFont="1" applyFill="1" applyBorder="1"/>
    <xf numFmtId="0" fontId="5" fillId="6" borderId="32" xfId="0" applyFont="1" applyFill="1" applyBorder="1" applyAlignment="1">
      <alignment horizontal="center" wrapText="1"/>
    </xf>
    <xf numFmtId="0" fontId="5" fillId="6" borderId="35" xfId="0" applyFont="1" applyFill="1" applyBorder="1" applyAlignment="1">
      <alignment horizontal="left" wrapText="1"/>
    </xf>
    <xf numFmtId="0" fontId="4" fillId="6" borderId="36" xfId="0" applyFont="1" applyFill="1" applyBorder="1"/>
    <xf numFmtId="0" fontId="4" fillId="6" borderId="29" xfId="0" applyFont="1" applyFill="1" applyBorder="1" applyAlignment="1">
      <alignment horizontal="left" wrapText="1"/>
    </xf>
    <xf numFmtId="0" fontId="4" fillId="6" borderId="34" xfId="0" applyFont="1" applyFill="1" applyBorder="1" applyAlignment="1">
      <alignment horizontal="left" wrapText="1"/>
    </xf>
    <xf numFmtId="0" fontId="4" fillId="6" borderId="32" xfId="0" applyFont="1" applyFill="1" applyBorder="1" applyAlignment="1">
      <alignment horizontal="left" wrapText="1"/>
    </xf>
    <xf numFmtId="0" fontId="4" fillId="6" borderId="30" xfId="0" applyFont="1" applyFill="1" applyBorder="1" applyAlignment="1">
      <alignment horizontal="left" wrapText="1"/>
    </xf>
    <xf numFmtId="0" fontId="15" fillId="28" borderId="30" xfId="3" applyFont="1" applyFill="1" applyBorder="1" applyAlignment="1">
      <alignment horizontal="left" wrapText="1"/>
    </xf>
    <xf numFmtId="0" fontId="15" fillId="28" borderId="31" xfId="3" applyFont="1" applyFill="1" applyBorder="1"/>
    <xf numFmtId="164" fontId="4" fillId="6" borderId="33" xfId="0" applyNumberFormat="1" applyFont="1" applyFill="1" applyBorder="1" applyAlignment="1">
      <alignment horizontal="center" vertical="center"/>
    </xf>
    <xf numFmtId="164" fontId="4" fillId="6" borderId="23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9" fontId="16" fillId="28" borderId="18" xfId="3" applyNumberFormat="1" applyFont="1" applyFill="1" applyBorder="1" applyAlignment="1">
      <alignment horizontal="center" vertical="center"/>
    </xf>
    <xf numFmtId="9" fontId="16" fillId="28" borderId="11" xfId="3" applyNumberFormat="1" applyFont="1" applyFill="1" applyBorder="1" applyAlignment="1">
      <alignment horizontal="center" vertical="center"/>
    </xf>
    <xf numFmtId="164" fontId="4" fillId="6" borderId="6" xfId="0" applyNumberFormat="1" applyFont="1" applyFill="1" applyBorder="1" applyAlignment="1">
      <alignment horizontal="center" vertical="center"/>
    </xf>
    <xf numFmtId="164" fontId="4" fillId="6" borderId="37" xfId="0" applyNumberFormat="1" applyFont="1" applyFill="1" applyBorder="1" applyAlignment="1">
      <alignment horizontal="center" vertical="center"/>
    </xf>
    <xf numFmtId="164" fontId="4" fillId="6" borderId="10" xfId="0" applyNumberFormat="1" applyFont="1" applyFill="1" applyBorder="1" applyAlignment="1">
      <alignment horizontal="center" vertical="center"/>
    </xf>
    <xf numFmtId="164" fontId="4" fillId="6" borderId="22" xfId="0" applyNumberFormat="1" applyFont="1" applyFill="1" applyBorder="1" applyAlignment="1">
      <alignment horizontal="center" vertical="center"/>
    </xf>
    <xf numFmtId="164" fontId="5" fillId="6" borderId="6" xfId="0" applyNumberFormat="1" applyFont="1" applyFill="1" applyBorder="1" applyAlignment="1">
      <alignment horizontal="center" vertical="center"/>
    </xf>
    <xf numFmtId="9" fontId="5" fillId="6" borderId="10" xfId="0" applyNumberFormat="1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12" xfId="0" applyNumberFormat="1" applyFont="1" applyFill="1" applyBorder="1" applyAlignment="1">
      <alignment horizontal="center" vertical="center"/>
    </xf>
    <xf numFmtId="164" fontId="5" fillId="6" borderId="14" xfId="0" applyNumberFormat="1" applyFont="1" applyFill="1" applyBorder="1" applyAlignment="1">
      <alignment horizontal="center" vertical="center"/>
    </xf>
    <xf numFmtId="164" fontId="6" fillId="6" borderId="6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 vertical="center"/>
    </xf>
    <xf numFmtId="164" fontId="4" fillId="6" borderId="11" xfId="0" applyNumberFormat="1" applyFont="1" applyFill="1" applyBorder="1" applyAlignment="1">
      <alignment horizontal="center" vertical="center"/>
    </xf>
    <xf numFmtId="9" fontId="16" fillId="28" borderId="10" xfId="3" applyNumberFormat="1" applyFont="1" applyFill="1" applyBorder="1" applyAlignment="1">
      <alignment horizontal="center" vertical="center"/>
    </xf>
    <xf numFmtId="164" fontId="4" fillId="6" borderId="27" xfId="0" applyNumberFormat="1" applyFont="1" applyFill="1" applyBorder="1" applyAlignment="1">
      <alignment horizontal="center" vertical="center"/>
    </xf>
    <xf numFmtId="164" fontId="4" fillId="6" borderId="36" xfId="0" applyNumberFormat="1" applyFont="1" applyFill="1" applyBorder="1" applyAlignment="1">
      <alignment horizontal="center" vertical="center"/>
    </xf>
    <xf numFmtId="164" fontId="4" fillId="6" borderId="38" xfId="0" applyNumberFormat="1" applyFont="1" applyFill="1" applyBorder="1" applyAlignment="1">
      <alignment horizontal="center" vertical="center"/>
    </xf>
    <xf numFmtId="164" fontId="4" fillId="6" borderId="32" xfId="0" applyNumberFormat="1" applyFont="1" applyFill="1" applyBorder="1" applyAlignment="1">
      <alignment horizontal="center" vertical="center"/>
    </xf>
    <xf numFmtId="164" fontId="4" fillId="6" borderId="39" xfId="0" applyNumberFormat="1" applyFont="1" applyFill="1" applyBorder="1" applyAlignment="1">
      <alignment horizontal="center" vertical="center"/>
    </xf>
    <xf numFmtId="164" fontId="5" fillId="6" borderId="24" xfId="0" applyNumberFormat="1" applyFont="1" applyFill="1" applyBorder="1" applyAlignment="1">
      <alignment horizontal="left" wrapText="1"/>
    </xf>
    <xf numFmtId="164" fontId="5" fillId="6" borderId="40" xfId="0" applyNumberFormat="1" applyFont="1" applyFill="1" applyBorder="1" applyAlignment="1">
      <alignment horizontal="left" wrapText="1"/>
    </xf>
    <xf numFmtId="164" fontId="5" fillId="6" borderId="25" xfId="0" applyNumberFormat="1" applyFont="1" applyFill="1" applyBorder="1" applyAlignment="1">
      <alignment horizontal="left" wrapText="1"/>
    </xf>
    <xf numFmtId="164" fontId="6" fillId="13" borderId="8" xfId="0" applyNumberFormat="1" applyFont="1" applyFill="1" applyBorder="1"/>
    <xf numFmtId="164" fontId="4" fillId="10" borderId="10" xfId="0" applyNumberFormat="1" applyFont="1" applyFill="1" applyBorder="1"/>
    <xf numFmtId="164" fontId="4" fillId="6" borderId="20" xfId="0" applyNumberFormat="1" applyFont="1" applyFill="1" applyBorder="1"/>
    <xf numFmtId="164" fontId="5" fillId="6" borderId="43" xfId="0" applyNumberFormat="1" applyFont="1" applyFill="1" applyBorder="1" applyAlignment="1">
      <alignment horizontal="left" wrapText="1"/>
    </xf>
    <xf numFmtId="164" fontId="4" fillId="6" borderId="12" xfId="0" applyNumberFormat="1" applyFont="1" applyFill="1" applyBorder="1"/>
    <xf numFmtId="164" fontId="5" fillId="6" borderId="44" xfId="0" applyNumberFormat="1" applyFont="1" applyFill="1" applyBorder="1" applyAlignment="1">
      <alignment horizontal="left" wrapText="1"/>
    </xf>
    <xf numFmtId="0" fontId="4" fillId="6" borderId="45" xfId="0" applyFont="1" applyFill="1" applyBorder="1"/>
    <xf numFmtId="0" fontId="8" fillId="8" borderId="2" xfId="0" applyFont="1" applyFill="1" applyBorder="1" applyAlignment="1">
      <alignment horizontal="center" vertical="center" wrapText="1"/>
    </xf>
    <xf numFmtId="0" fontId="17" fillId="12" borderId="2" xfId="4" applyFont="1" applyFill="1" applyBorder="1" applyAlignment="1">
      <alignment horizontal="center" vertical="center" wrapText="1"/>
    </xf>
    <xf numFmtId="3" fontId="17" fillId="12" borderId="2" xfId="4" applyNumberFormat="1" applyFont="1" applyFill="1" applyBorder="1" applyAlignment="1">
      <alignment horizontal="center" vertical="center" wrapText="1"/>
    </xf>
    <xf numFmtId="0" fontId="17" fillId="16" borderId="2" xfId="4" applyFont="1" applyFill="1" applyBorder="1" applyAlignment="1">
      <alignment horizontal="center" vertical="center" wrapText="1"/>
    </xf>
    <xf numFmtId="3" fontId="17" fillId="16" borderId="2" xfId="4" applyNumberFormat="1" applyFont="1" applyFill="1" applyBorder="1" applyAlignment="1">
      <alignment horizontal="center" vertical="center" wrapText="1"/>
    </xf>
    <xf numFmtId="164" fontId="15" fillId="3" borderId="1" xfId="3" applyNumberFormat="1" applyFont="1" applyBorder="1" applyAlignment="1">
      <alignment horizontal="center" vertical="center" wrapText="1"/>
    </xf>
    <xf numFmtId="164" fontId="15" fillId="3" borderId="3" xfId="3" applyNumberFormat="1" applyFont="1" applyBorder="1"/>
    <xf numFmtId="0" fontId="6" fillId="6" borderId="20" xfId="0" applyFont="1" applyFill="1" applyBorder="1" applyAlignment="1">
      <alignment horizontal="left" wrapText="1"/>
    </xf>
    <xf numFmtId="0" fontId="18" fillId="6" borderId="5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20" fillId="29" borderId="48" xfId="6" applyFont="1" applyAlignment="1">
      <alignment horizontal="left" wrapText="1"/>
    </xf>
    <xf numFmtId="0" fontId="2" fillId="6" borderId="0" xfId="0" applyFont="1" applyFill="1" applyBorder="1" applyAlignment="1">
      <alignment horizontal="center"/>
    </xf>
    <xf numFmtId="164" fontId="21" fillId="4" borderId="15" xfId="4" applyNumberFormat="1" applyFont="1" applyBorder="1" applyAlignment="1">
      <alignment horizontal="center" vertical="center"/>
    </xf>
    <xf numFmtId="0" fontId="21" fillId="4" borderId="10" xfId="4" applyFont="1" applyBorder="1" applyAlignment="1">
      <alignment horizontal="left" vertical="center"/>
    </xf>
    <xf numFmtId="0" fontId="23" fillId="4" borderId="14" xfId="4" applyFont="1" applyBorder="1"/>
    <xf numFmtId="164" fontId="23" fillId="4" borderId="15" xfId="4" applyNumberFormat="1" applyFont="1" applyBorder="1" applyAlignment="1">
      <alignment horizontal="center" vertical="center"/>
    </xf>
    <xf numFmtId="0" fontId="21" fillId="4" borderId="14" xfId="4" applyFont="1" applyBorder="1"/>
    <xf numFmtId="0" fontId="23" fillId="4" borderId="8" xfId="4" applyFont="1" applyBorder="1" applyAlignment="1">
      <alignment horizontal="left" wrapText="1"/>
    </xf>
    <xf numFmtId="165" fontId="23" fillId="4" borderId="9" xfId="4" applyNumberFormat="1" applyFont="1" applyBorder="1"/>
    <xf numFmtId="0" fontId="24" fillId="5" borderId="8" xfId="5" applyFont="1" applyBorder="1" applyAlignment="1">
      <alignment horizontal="left" wrapText="1"/>
    </xf>
    <xf numFmtId="1" fontId="24" fillId="5" borderId="9" xfId="5" applyNumberFormat="1" applyFont="1" applyBorder="1"/>
    <xf numFmtId="164" fontId="24" fillId="5" borderId="9" xfId="5" applyNumberFormat="1" applyFont="1" applyBorder="1"/>
    <xf numFmtId="0" fontId="22" fillId="6" borderId="27" xfId="0" applyFont="1" applyFill="1" applyBorder="1" applyAlignment="1"/>
    <xf numFmtId="0" fontId="22" fillId="6" borderId="0" xfId="0" applyFont="1" applyFill="1" applyBorder="1" applyAlignment="1"/>
    <xf numFmtId="9" fontId="25" fillId="5" borderId="9" xfId="1" applyFont="1" applyFill="1" applyBorder="1" applyAlignment="1">
      <alignment horizontal="center" vertical="center"/>
    </xf>
    <xf numFmtId="9" fontId="26" fillId="22" borderId="9" xfId="1" applyFont="1" applyFill="1" applyBorder="1" applyAlignment="1">
      <alignment horizontal="center" vertical="center"/>
    </xf>
    <xf numFmtId="9" fontId="27" fillId="16" borderId="11" xfId="1" applyFont="1" applyFill="1" applyBorder="1" applyAlignment="1">
      <alignment horizontal="center" vertical="center"/>
    </xf>
    <xf numFmtId="164" fontId="2" fillId="6" borderId="0" xfId="0" applyNumberFormat="1" applyFont="1" applyFill="1" applyBorder="1" applyAlignment="1"/>
    <xf numFmtId="0" fontId="14" fillId="31" borderId="27" xfId="0" applyFont="1" applyFill="1" applyBorder="1" applyAlignment="1">
      <alignment horizontal="left" wrapText="1"/>
    </xf>
    <xf numFmtId="0" fontId="29" fillId="31" borderId="0" xfId="0" applyFont="1" applyFill="1" applyBorder="1"/>
    <xf numFmtId="164" fontId="29" fillId="31" borderId="22" xfId="0" applyNumberFormat="1" applyFont="1" applyFill="1" applyBorder="1" applyAlignment="1">
      <alignment horizontal="center" vertical="center"/>
    </xf>
    <xf numFmtId="164" fontId="29" fillId="31" borderId="59" xfId="0" applyNumberFormat="1" applyFont="1" applyFill="1" applyBorder="1" applyAlignment="1">
      <alignment horizontal="center" vertical="center"/>
    </xf>
    <xf numFmtId="164" fontId="29" fillId="31" borderId="0" xfId="0" applyNumberFormat="1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/>
    </xf>
    <xf numFmtId="0" fontId="14" fillId="14" borderId="2" xfId="0" applyFont="1" applyFill="1" applyBorder="1" applyAlignment="1">
      <alignment horizontal="center" vertical="center"/>
    </xf>
    <xf numFmtId="164" fontId="6" fillId="18" borderId="21" xfId="0" applyNumberFormat="1" applyFont="1" applyFill="1" applyBorder="1" applyAlignment="1">
      <alignment horizontal="center" vertical="center"/>
    </xf>
    <xf numFmtId="164" fontId="6" fillId="18" borderId="9" xfId="0" applyNumberFormat="1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left" vertical="center" wrapText="1"/>
    </xf>
    <xf numFmtId="164" fontId="6" fillId="19" borderId="19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 wrapText="1"/>
    </xf>
    <xf numFmtId="164" fontId="6" fillId="19" borderId="5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wrapText="1"/>
    </xf>
    <xf numFmtId="164" fontId="6" fillId="20" borderId="21" xfId="0" applyNumberFormat="1" applyFont="1" applyFill="1" applyBorder="1" applyAlignment="1">
      <alignment horizontal="center" vertical="center"/>
    </xf>
    <xf numFmtId="164" fontId="6" fillId="20" borderId="9" xfId="0" applyNumberFormat="1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/>
    </xf>
    <xf numFmtId="0" fontId="14" fillId="14" borderId="51" xfId="0" applyFont="1" applyFill="1" applyBorder="1" applyAlignment="1">
      <alignment horizontal="center"/>
    </xf>
    <xf numFmtId="0" fontId="14" fillId="14" borderId="39" xfId="0" applyFont="1" applyFill="1" applyBorder="1" applyAlignment="1">
      <alignment horizontal="center"/>
    </xf>
    <xf numFmtId="0" fontId="14" fillId="14" borderId="52" xfId="0" applyFont="1" applyFill="1" applyBorder="1" applyAlignment="1">
      <alignment horizontal="center"/>
    </xf>
    <xf numFmtId="0" fontId="14" fillId="14" borderId="51" xfId="0" applyFont="1" applyFill="1" applyBorder="1" applyAlignment="1">
      <alignment horizontal="center" vertical="center"/>
    </xf>
    <xf numFmtId="0" fontId="14" fillId="14" borderId="39" xfId="0" applyFont="1" applyFill="1" applyBorder="1" applyAlignment="1">
      <alignment horizontal="center" vertical="center"/>
    </xf>
    <xf numFmtId="0" fontId="14" fillId="14" borderId="52" xfId="0" applyFont="1" applyFill="1" applyBorder="1" applyAlignment="1">
      <alignment horizontal="center" vertical="center"/>
    </xf>
    <xf numFmtId="0" fontId="14" fillId="15" borderId="35" xfId="0" applyFont="1" applyFill="1" applyBorder="1" applyAlignment="1">
      <alignment horizontal="center"/>
    </xf>
    <xf numFmtId="0" fontId="14" fillId="15" borderId="38" xfId="0" applyFont="1" applyFill="1" applyBorder="1" applyAlignment="1">
      <alignment horizontal="center"/>
    </xf>
    <xf numFmtId="0" fontId="14" fillId="15" borderId="46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0" fontId="14" fillId="15" borderId="47" xfId="0" applyFont="1" applyFill="1" applyBorder="1" applyAlignment="1">
      <alignment horizontal="center" wrapText="1"/>
    </xf>
    <xf numFmtId="0" fontId="4" fillId="7" borderId="51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56" xfId="0" applyFont="1" applyFill="1" applyBorder="1" applyAlignment="1">
      <alignment horizontal="center" vertical="center"/>
    </xf>
    <xf numFmtId="0" fontId="4" fillId="7" borderId="57" xfId="0" applyFont="1" applyFill="1" applyBorder="1" applyAlignment="1">
      <alignment horizontal="center" vertical="center"/>
    </xf>
    <xf numFmtId="0" fontId="4" fillId="7" borderId="58" xfId="0" applyFont="1" applyFill="1" applyBorder="1" applyAlignment="1">
      <alignment horizontal="center" vertical="center"/>
    </xf>
    <xf numFmtId="164" fontId="21" fillId="4" borderId="53" xfId="4" applyNumberFormat="1" applyFont="1" applyBorder="1" applyAlignment="1">
      <alignment horizontal="center" vertical="center"/>
    </xf>
    <xf numFmtId="164" fontId="21" fillId="4" borderId="54" xfId="4" applyNumberFormat="1" applyFont="1" applyBorder="1" applyAlignment="1">
      <alignment horizontal="center" vertical="center"/>
    </xf>
    <xf numFmtId="164" fontId="21" fillId="4" borderId="55" xfId="4" applyNumberFormat="1" applyFont="1" applyBorder="1" applyAlignment="1">
      <alignment horizontal="center" vertical="center"/>
    </xf>
    <xf numFmtId="0" fontId="14" fillId="14" borderId="49" xfId="0" applyFont="1" applyFill="1" applyBorder="1" applyAlignment="1">
      <alignment horizontal="center"/>
    </xf>
    <xf numFmtId="0" fontId="14" fillId="14" borderId="50" xfId="0" applyFont="1" applyFill="1" applyBorder="1" applyAlignment="1">
      <alignment horizontal="center"/>
    </xf>
    <xf numFmtId="0" fontId="28" fillId="30" borderId="35" xfId="0" applyFont="1" applyFill="1" applyBorder="1" applyAlignment="1">
      <alignment horizontal="center"/>
    </xf>
    <xf numFmtId="0" fontId="28" fillId="30" borderId="36" xfId="0" applyFont="1" applyFill="1" applyBorder="1" applyAlignment="1">
      <alignment horizontal="center"/>
    </xf>
    <xf numFmtId="0" fontId="28" fillId="30" borderId="38" xfId="0" applyFont="1" applyFill="1" applyBorder="1" applyAlignment="1">
      <alignment horizontal="center"/>
    </xf>
    <xf numFmtId="0" fontId="14" fillId="14" borderId="60" xfId="0" applyFont="1" applyFill="1" applyBorder="1" applyAlignment="1">
      <alignment horizontal="center" vertical="center"/>
    </xf>
    <xf numFmtId="0" fontId="14" fillId="14" borderId="61" xfId="0" applyFont="1" applyFill="1" applyBorder="1" applyAlignment="1">
      <alignment horizontal="center" vertical="center"/>
    </xf>
    <xf numFmtId="0" fontId="14" fillId="14" borderId="62" xfId="0" applyFont="1" applyFill="1" applyBorder="1" applyAlignment="1">
      <alignment horizontal="center" vertical="center"/>
    </xf>
    <xf numFmtId="0" fontId="14" fillId="14" borderId="6" xfId="0" applyFont="1" applyFill="1" applyBorder="1" applyAlignment="1">
      <alignment horizontal="center"/>
    </xf>
    <xf numFmtId="0" fontId="14" fillId="14" borderId="17" xfId="0" applyFont="1" applyFill="1" applyBorder="1" applyAlignment="1">
      <alignment horizontal="center"/>
    </xf>
    <xf numFmtId="0" fontId="14" fillId="14" borderId="7" xfId="0" applyFont="1" applyFill="1" applyBorder="1" applyAlignment="1">
      <alignment horizontal="center"/>
    </xf>
    <xf numFmtId="0" fontId="14" fillId="30" borderId="36" xfId="0" applyFont="1" applyFill="1" applyBorder="1" applyAlignment="1">
      <alignment horizontal="center"/>
    </xf>
    <xf numFmtId="0" fontId="14" fillId="14" borderId="41" xfId="0" applyFont="1" applyFill="1" applyBorder="1" applyAlignment="1">
      <alignment horizontal="center" vertical="center"/>
    </xf>
    <xf numFmtId="0" fontId="14" fillId="14" borderId="42" xfId="0" applyFont="1" applyFill="1" applyBorder="1" applyAlignment="1">
      <alignment horizontal="center" vertical="center"/>
    </xf>
    <xf numFmtId="164" fontId="2" fillId="6" borderId="0" xfId="0" applyNumberFormat="1" applyFont="1" applyFill="1" applyBorder="1" applyAlignment="1">
      <alignment horizontal="center"/>
    </xf>
  </cellXfs>
  <cellStyles count="7">
    <cellStyle name="Bad" xfId="4" builtinId="27"/>
    <cellStyle name="Calculation" xfId="6" builtinId="22"/>
    <cellStyle name="Comma" xfId="2" builtinId="3"/>
    <cellStyle name="Good" xfId="3" builtinId="26"/>
    <cellStyle name="Neutral" xfId="5" builtinId="28"/>
    <cellStyle name="Normal" xfId="0" builtinId="0"/>
    <cellStyle name="Percent" xfId="1" builtinId="5"/>
  </cellStyles>
  <dxfs count="2"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C1"/>
      <color rgb="FFD9FFEC"/>
      <color rgb="FFFFFF97"/>
      <color rgb="FFF7FCFF"/>
      <color rgb="FFE1F4FF"/>
      <color rgb="FFEBD2FA"/>
      <color rgb="FFE2BEF8"/>
      <color rgb="FFA4F6AC"/>
      <color rgb="FFFAFDD3"/>
      <color rgb="FFFFF5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695325</xdr:colOff>
      <xdr:row>57</xdr:row>
      <xdr:rowOff>28575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991850" cy="9401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9</xdr:col>
      <xdr:colOff>695325</xdr:colOff>
      <xdr:row>57</xdr:row>
      <xdr:rowOff>28575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190500"/>
          <a:ext cx="13430250" cy="9401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9"/>
  <sheetViews>
    <sheetView tabSelected="1" topLeftCell="A13" zoomScale="130" zoomScaleNormal="130" zoomScaleSheetLayoutView="33" workbookViewId="0">
      <selection activeCell="F70" sqref="F70"/>
    </sheetView>
  </sheetViews>
  <sheetFormatPr defaultColWidth="15.109375" defaultRowHeight="15" customHeight="1" x14ac:dyDescent="0.3"/>
  <cols>
    <col min="1" max="1" width="43.5546875" style="4" bestFit="1" customWidth="1"/>
    <col min="2" max="2" width="19.6640625" style="4" bestFit="1" customWidth="1"/>
    <col min="3" max="3" width="19.33203125" style="4" bestFit="1" customWidth="1"/>
    <col min="4" max="4" width="27.33203125" style="4" bestFit="1" customWidth="1"/>
    <col min="5" max="5" width="23" style="4" bestFit="1" customWidth="1"/>
    <col min="6" max="6" width="19.6640625" style="4" customWidth="1"/>
    <col min="7" max="7" width="25.109375" style="4" hidden="1" customWidth="1"/>
    <col min="8" max="8" width="23" style="4" hidden="1" customWidth="1"/>
    <col min="9" max="9" width="19.33203125" style="4" hidden="1" customWidth="1"/>
    <col min="10" max="10" width="25.109375" style="4" hidden="1" customWidth="1"/>
    <col min="11" max="13" width="20" style="4" hidden="1" customWidth="1"/>
    <col min="14" max="14" width="14.6640625" style="4" hidden="1" customWidth="1"/>
    <col min="15" max="17" width="7.5546875" style="4" customWidth="1"/>
    <col min="18" max="16384" width="15.109375" style="4"/>
  </cols>
  <sheetData>
    <row r="1" spans="1:18" s="3" customFormat="1" ht="15" hidden="1" customHeight="1" thickBot="1" x14ac:dyDescent="0.4">
      <c r="A1" s="171" t="s">
        <v>97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</row>
    <row r="2" spans="1:18" s="3" customFormat="1" ht="15" customHeight="1" thickBot="1" x14ac:dyDescent="0.4">
      <c r="A2" s="194" t="s">
        <v>118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6"/>
    </row>
    <row r="3" spans="1:18" s="3" customFormat="1" ht="15" customHeight="1" thickBot="1" x14ac:dyDescent="0.4">
      <c r="A3" s="137"/>
      <c r="B3" s="137"/>
      <c r="C3" s="137"/>
      <c r="D3" s="137"/>
      <c r="E3" s="137"/>
      <c r="F3" s="137"/>
      <c r="G3" s="137"/>
      <c r="H3" s="137"/>
      <c r="I3" s="19"/>
      <c r="J3" s="19"/>
    </row>
    <row r="4" spans="1:18" ht="13.8" x14ac:dyDescent="0.3">
      <c r="A4" s="33" t="s">
        <v>111</v>
      </c>
      <c r="B4" s="183"/>
      <c r="C4" s="184"/>
      <c r="D4" s="18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8" ht="13.8" x14ac:dyDescent="0.3">
      <c r="A5" s="34" t="s">
        <v>84</v>
      </c>
      <c r="B5" s="186"/>
      <c r="C5" s="187"/>
      <c r="D5" s="18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4.4" thickBot="1" x14ac:dyDescent="0.35">
      <c r="A6" s="139" t="s">
        <v>0</v>
      </c>
      <c r="B6" s="189">
        <f>E56</f>
        <v>0</v>
      </c>
      <c r="C6" s="190"/>
      <c r="D6" s="19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13.8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ht="14.4" thickBot="1" x14ac:dyDescent="0.35">
      <c r="A8" s="3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ht="14.4" thickBot="1" x14ac:dyDescent="0.35">
      <c r="A9" s="25" t="s">
        <v>88</v>
      </c>
      <c r="B9" s="26" t="s">
        <v>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ht="13.8" x14ac:dyDescent="0.3">
      <c r="A10" s="168" t="s">
        <v>78</v>
      </c>
      <c r="B10" s="169">
        <f>B5*200</f>
        <v>0</v>
      </c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8" ht="13.8" x14ac:dyDescent="0.3">
      <c r="A11" s="168" t="s">
        <v>101</v>
      </c>
      <c r="B11" s="170">
        <f>B5*25</f>
        <v>0</v>
      </c>
      <c r="C11" s="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8" ht="13.8" x14ac:dyDescent="0.3">
      <c r="A12" s="21"/>
      <c r="B12" s="50"/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8" ht="13.8" x14ac:dyDescent="0.3">
      <c r="A13" s="21"/>
      <c r="B13" s="50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8" ht="14.4" thickBot="1" x14ac:dyDescent="0.35">
      <c r="A14" s="21"/>
      <c r="B14" s="50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8" ht="14.4" thickBot="1" x14ac:dyDescent="0.35">
      <c r="A15" s="21"/>
      <c r="B15" s="50"/>
      <c r="C15" s="3"/>
      <c r="D15" s="13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8" ht="13.8" x14ac:dyDescent="0.3">
      <c r="B16" s="50"/>
      <c r="C16" s="3"/>
      <c r="D16" s="148" t="s">
        <v>112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3.2" customHeight="1" thickBot="1" x14ac:dyDescent="0.35">
      <c r="A17" s="21"/>
      <c r="B17" s="50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4.4" thickBot="1" x14ac:dyDescent="0.35">
      <c r="A18" s="142" t="s">
        <v>102</v>
      </c>
      <c r="B18" s="138">
        <f>SUM(B10:B17)</f>
        <v>0</v>
      </c>
      <c r="C18" s="3"/>
      <c r="F18" s="149"/>
      <c r="G18" s="5"/>
      <c r="H18" s="5"/>
      <c r="I18" s="3"/>
      <c r="J18" s="3"/>
      <c r="K18" s="3"/>
      <c r="L18" s="3"/>
      <c r="M18" s="3"/>
      <c r="N18" s="3"/>
      <c r="O18" s="3"/>
      <c r="P18" s="3"/>
      <c r="Q18" s="3"/>
    </row>
    <row r="19" spans="1:17" ht="14.4" thickBot="1" x14ac:dyDescent="0.35">
      <c r="A19" s="5"/>
      <c r="B19" s="5"/>
      <c r="C19" s="5"/>
      <c r="D19" s="3"/>
      <c r="E19" s="3"/>
      <c r="F19" s="3"/>
      <c r="G19" s="5"/>
      <c r="H19" s="5"/>
      <c r="I19" s="3"/>
      <c r="J19" s="3"/>
      <c r="K19" s="3"/>
      <c r="L19" s="3"/>
      <c r="M19" s="3"/>
      <c r="N19" s="3"/>
      <c r="O19" s="3"/>
      <c r="P19" s="3"/>
      <c r="Q19" s="3"/>
    </row>
    <row r="20" spans="1:17" ht="14.4" thickBot="1" x14ac:dyDescent="0.35">
      <c r="A20" s="25" t="s">
        <v>89</v>
      </c>
      <c r="B20" s="29" t="s">
        <v>4</v>
      </c>
      <c r="C20" s="3"/>
      <c r="D20" s="3"/>
      <c r="E20" s="3"/>
      <c r="F20" s="3"/>
      <c r="G20" s="5"/>
      <c r="H20" s="5"/>
      <c r="I20" s="3"/>
      <c r="J20" s="3"/>
      <c r="K20" s="3"/>
      <c r="L20" s="3"/>
      <c r="M20" s="3"/>
      <c r="N20" s="3"/>
      <c r="O20" s="3"/>
      <c r="P20" s="3"/>
      <c r="Q20" s="3"/>
    </row>
    <row r="21" spans="1:17" ht="14.4" thickBot="1" x14ac:dyDescent="0.35">
      <c r="A21" s="27"/>
      <c r="B21" s="51"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0" customFormat="1" ht="14.25" customHeight="1" thickBot="1" x14ac:dyDescent="0.35">
      <c r="A22" s="142" t="s">
        <v>103</v>
      </c>
      <c r="B22" s="138">
        <f>B21</f>
        <v>0</v>
      </c>
      <c r="C22" s="39"/>
      <c r="D22" s="3"/>
      <c r="E22" s="3"/>
      <c r="F22" s="3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ht="14.4" thickBot="1" x14ac:dyDescent="0.35">
      <c r="A23" s="3"/>
      <c r="B23" s="5"/>
      <c r="C23" s="3"/>
      <c r="D23" s="3"/>
      <c r="E23" s="3"/>
      <c r="F23" s="3"/>
      <c r="G23" s="39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4.4" thickBot="1" x14ac:dyDescent="0.35">
      <c r="A24" s="25" t="s">
        <v>9</v>
      </c>
      <c r="B24" s="29" t="s">
        <v>4</v>
      </c>
      <c r="C24" s="7"/>
      <c r="D24" s="3"/>
      <c r="E24" s="3"/>
      <c r="F24" s="3"/>
      <c r="G24" s="39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3.8" x14ac:dyDescent="0.3">
      <c r="A25" s="132"/>
      <c r="B25" s="161"/>
      <c r="C25" s="5"/>
      <c r="D25" s="3"/>
      <c r="E25" s="3"/>
      <c r="F25" s="3"/>
      <c r="G25" s="39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3.8" x14ac:dyDescent="0.3">
      <c r="A26" s="132"/>
      <c r="B26" s="162"/>
      <c r="C26" s="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3.8" x14ac:dyDescent="0.3">
      <c r="A27" s="132"/>
      <c r="B27" s="162"/>
      <c r="C27" s="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3.8" x14ac:dyDescent="0.3">
      <c r="A28" s="132"/>
      <c r="B28" s="162"/>
      <c r="C28" s="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3.8" x14ac:dyDescent="0.3">
      <c r="A29" s="28"/>
      <c r="B29" s="45"/>
      <c r="C29" s="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3.8" x14ac:dyDescent="0.3">
      <c r="A30" s="28"/>
      <c r="B30" s="45"/>
      <c r="C30" s="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3.8" x14ac:dyDescent="0.3">
      <c r="A31" s="28"/>
      <c r="B31" s="45"/>
      <c r="C31" s="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3.8" x14ac:dyDescent="0.3">
      <c r="A32" s="28"/>
      <c r="B32" s="45"/>
      <c r="C32" s="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4.4" thickBot="1" x14ac:dyDescent="0.35">
      <c r="A33" s="28"/>
      <c r="B33" s="45"/>
      <c r="C33" s="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s="40" customFormat="1" ht="15.75" customHeight="1" thickBot="1" x14ac:dyDescent="0.35">
      <c r="A34" s="142" t="s">
        <v>10</v>
      </c>
      <c r="B34" s="138">
        <f>SUM(B25:B33)</f>
        <v>0</v>
      </c>
      <c r="C34" s="41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7" ht="14.4" thickBot="1" x14ac:dyDescent="0.35">
      <c r="A35" s="3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3"/>
      <c r="O35" s="3"/>
      <c r="P35" s="3"/>
      <c r="Q35" s="3"/>
    </row>
    <row r="36" spans="1:17" ht="13.8" x14ac:dyDescent="0.3">
      <c r="A36" s="3"/>
      <c r="B36" s="172" t="s">
        <v>115</v>
      </c>
      <c r="C36" s="173"/>
      <c r="D36" s="173"/>
      <c r="E36" s="174"/>
      <c r="F36" s="175" t="s">
        <v>2</v>
      </c>
      <c r="G36" s="176"/>
      <c r="H36" s="176"/>
      <c r="I36" s="177"/>
      <c r="J36" s="172" t="s">
        <v>3</v>
      </c>
      <c r="K36" s="173"/>
      <c r="L36" s="173"/>
      <c r="M36" s="174"/>
      <c r="N36" s="3"/>
      <c r="O36" s="3"/>
      <c r="P36" s="3"/>
      <c r="Q36" s="3"/>
    </row>
    <row r="37" spans="1:17" ht="14.4" thickBot="1" x14ac:dyDescent="0.35">
      <c r="A37" s="22" t="s">
        <v>11</v>
      </c>
      <c r="B37" s="23" t="s">
        <v>107</v>
      </c>
      <c r="C37" s="23" t="s">
        <v>108</v>
      </c>
      <c r="D37" s="23" t="s">
        <v>109</v>
      </c>
      <c r="E37" s="23" t="s">
        <v>110</v>
      </c>
      <c r="F37" s="23" t="s">
        <v>107</v>
      </c>
      <c r="G37" s="23" t="s">
        <v>108</v>
      </c>
      <c r="H37" s="23" t="s">
        <v>109</v>
      </c>
      <c r="I37" s="23" t="s">
        <v>110</v>
      </c>
      <c r="J37" s="23" t="s">
        <v>107</v>
      </c>
      <c r="K37" s="23" t="s">
        <v>108</v>
      </c>
      <c r="L37" s="23" t="s">
        <v>109</v>
      </c>
      <c r="M37" s="23" t="s">
        <v>110</v>
      </c>
      <c r="N37" s="3"/>
      <c r="O37" s="3"/>
      <c r="P37" s="3"/>
      <c r="Q37" s="3"/>
    </row>
    <row r="38" spans="1:17" ht="13.8" x14ac:dyDescent="0.3">
      <c r="A38" s="163" t="s">
        <v>73</v>
      </c>
      <c r="B38" s="164">
        <v>0</v>
      </c>
      <c r="C38" s="164">
        <f t="shared" ref="C38:C44" si="0">B38</f>
        <v>0</v>
      </c>
      <c r="D38" s="164">
        <f t="shared" ref="D38:D44" si="1">C38</f>
        <v>0</v>
      </c>
      <c r="E38" s="164">
        <f t="shared" ref="E38:F44" si="2">D38</f>
        <v>0</v>
      </c>
      <c r="F38" s="164">
        <f t="shared" ref="F38:F44" si="3">E38</f>
        <v>0</v>
      </c>
      <c r="G38" s="42">
        <f t="shared" ref="G38:G44" si="4">F38</f>
        <v>0</v>
      </c>
      <c r="H38" s="42">
        <f t="shared" ref="H38:H44" si="5">G38</f>
        <v>0</v>
      </c>
      <c r="I38" s="42">
        <f t="shared" ref="I38:I44" si="6">H38</f>
        <v>0</v>
      </c>
      <c r="J38" s="42">
        <f t="shared" ref="J38:J44" si="7">I38</f>
        <v>0</v>
      </c>
      <c r="K38" s="42">
        <f t="shared" ref="K38:K44" si="8">J38</f>
        <v>0</v>
      </c>
      <c r="L38" s="42">
        <f t="shared" ref="L38:L44" si="9">K38</f>
        <v>0</v>
      </c>
      <c r="M38" s="42">
        <f t="shared" ref="M38:M44" si="10">L38</f>
        <v>0</v>
      </c>
      <c r="N38" s="3"/>
      <c r="O38" s="3"/>
      <c r="P38" s="3"/>
      <c r="Q38" s="3"/>
    </row>
    <row r="39" spans="1:17" ht="13.5" customHeight="1" x14ac:dyDescent="0.3">
      <c r="A39" s="165" t="s">
        <v>104</v>
      </c>
      <c r="B39" s="166">
        <f>'Employee Structure'!F18</f>
        <v>0</v>
      </c>
      <c r="C39" s="164">
        <f t="shared" si="0"/>
        <v>0</v>
      </c>
      <c r="D39" s="164">
        <f t="shared" si="1"/>
        <v>0</v>
      </c>
      <c r="E39" s="164">
        <f t="shared" si="2"/>
        <v>0</v>
      </c>
      <c r="F39" s="164">
        <f t="shared" si="3"/>
        <v>0</v>
      </c>
      <c r="G39" s="42">
        <f t="shared" si="4"/>
        <v>0</v>
      </c>
      <c r="H39" s="42">
        <f t="shared" si="5"/>
        <v>0</v>
      </c>
      <c r="I39" s="42">
        <f t="shared" si="6"/>
        <v>0</v>
      </c>
      <c r="J39" s="42">
        <f t="shared" si="7"/>
        <v>0</v>
      </c>
      <c r="K39" s="42">
        <f t="shared" si="8"/>
        <v>0</v>
      </c>
      <c r="L39" s="42">
        <f t="shared" si="9"/>
        <v>0</v>
      </c>
      <c r="M39" s="42">
        <f t="shared" si="10"/>
        <v>0</v>
      </c>
      <c r="N39" s="3"/>
      <c r="O39" s="3"/>
      <c r="P39" s="3"/>
      <c r="Q39" s="3"/>
    </row>
    <row r="40" spans="1:17" ht="13.8" x14ac:dyDescent="0.3">
      <c r="A40" s="167"/>
      <c r="B40" s="164"/>
      <c r="C40" s="164"/>
      <c r="D40" s="164"/>
      <c r="E40" s="164"/>
      <c r="F40" s="164"/>
      <c r="G40" s="42">
        <f t="shared" ref="C40:M40" si="11">F40</f>
        <v>0</v>
      </c>
      <c r="H40" s="42">
        <f t="shared" si="11"/>
        <v>0</v>
      </c>
      <c r="I40" s="42">
        <f t="shared" si="11"/>
        <v>0</v>
      </c>
      <c r="J40" s="42">
        <f t="shared" si="11"/>
        <v>0</v>
      </c>
      <c r="K40" s="42">
        <f t="shared" si="11"/>
        <v>0</v>
      </c>
      <c r="L40" s="42">
        <f t="shared" si="11"/>
        <v>0</v>
      </c>
      <c r="M40" s="42">
        <f t="shared" si="11"/>
        <v>0</v>
      </c>
      <c r="N40" s="3"/>
      <c r="O40" s="3"/>
      <c r="P40" s="3"/>
      <c r="Q40" s="3"/>
    </row>
    <row r="41" spans="1:17" ht="13.8" x14ac:dyDescent="0.3">
      <c r="A41" s="20"/>
      <c r="B41" s="44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3"/>
      <c r="O41" s="3"/>
      <c r="P41" s="3"/>
      <c r="Q41" s="3"/>
    </row>
    <row r="42" spans="1:17" ht="13.8" x14ac:dyDescent="0.3">
      <c r="A42" s="20"/>
      <c r="B42" s="44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3"/>
      <c r="O42" s="3"/>
      <c r="P42" s="3"/>
      <c r="Q42" s="3"/>
    </row>
    <row r="43" spans="1:17" ht="13.8" x14ac:dyDescent="0.3">
      <c r="A43" s="28"/>
      <c r="B43" s="44"/>
      <c r="C43" s="42"/>
      <c r="D43" s="42"/>
      <c r="E43" s="42"/>
      <c r="F43" s="42"/>
      <c r="G43" s="42">
        <f t="shared" si="4"/>
        <v>0</v>
      </c>
      <c r="H43" s="42">
        <f t="shared" si="5"/>
        <v>0</v>
      </c>
      <c r="I43" s="42">
        <f t="shared" si="6"/>
        <v>0</v>
      </c>
      <c r="J43" s="42">
        <f t="shared" si="7"/>
        <v>0</v>
      </c>
      <c r="K43" s="42">
        <f t="shared" si="8"/>
        <v>0</v>
      </c>
      <c r="L43" s="42">
        <f t="shared" si="9"/>
        <v>0</v>
      </c>
      <c r="M43" s="42">
        <f t="shared" si="10"/>
        <v>0</v>
      </c>
      <c r="N43" s="3"/>
      <c r="O43" s="3"/>
      <c r="P43" s="3"/>
      <c r="Q43" s="3"/>
    </row>
    <row r="44" spans="1:17" ht="14.4" thickBot="1" x14ac:dyDescent="0.35">
      <c r="A44" s="133"/>
      <c r="B44" s="43"/>
      <c r="C44" s="42"/>
      <c r="D44" s="42"/>
      <c r="E44" s="42"/>
      <c r="F44" s="42"/>
      <c r="G44" s="42">
        <f t="shared" si="4"/>
        <v>0</v>
      </c>
      <c r="H44" s="42">
        <f t="shared" si="5"/>
        <v>0</v>
      </c>
      <c r="I44" s="42">
        <f t="shared" si="6"/>
        <v>0</v>
      </c>
      <c r="J44" s="42">
        <f t="shared" si="7"/>
        <v>0</v>
      </c>
      <c r="K44" s="42">
        <f t="shared" si="8"/>
        <v>0</v>
      </c>
      <c r="L44" s="42">
        <f t="shared" si="9"/>
        <v>0</v>
      </c>
      <c r="M44" s="42">
        <f t="shared" si="10"/>
        <v>0</v>
      </c>
      <c r="N44" s="3"/>
      <c r="O44" s="3"/>
      <c r="P44" s="3"/>
      <c r="Q44" s="3"/>
    </row>
    <row r="45" spans="1:17" s="40" customFormat="1" ht="13.5" customHeight="1" thickBot="1" x14ac:dyDescent="0.35">
      <c r="A45" s="142" t="s">
        <v>12</v>
      </c>
      <c r="B45" s="138">
        <f t="shared" ref="B45:M45" si="12">SUM(B38:B44)</f>
        <v>0</v>
      </c>
      <c r="C45" s="138">
        <f t="shared" si="12"/>
        <v>0</v>
      </c>
      <c r="D45" s="138">
        <f t="shared" si="12"/>
        <v>0</v>
      </c>
      <c r="E45" s="138">
        <f t="shared" si="12"/>
        <v>0</v>
      </c>
      <c r="F45" s="138">
        <f t="shared" si="12"/>
        <v>0</v>
      </c>
      <c r="G45" s="138">
        <f t="shared" si="12"/>
        <v>0</v>
      </c>
      <c r="H45" s="138">
        <f t="shared" si="12"/>
        <v>0</v>
      </c>
      <c r="I45" s="138">
        <f t="shared" si="12"/>
        <v>0</v>
      </c>
      <c r="J45" s="138">
        <f t="shared" si="12"/>
        <v>0</v>
      </c>
      <c r="K45" s="138">
        <f t="shared" si="12"/>
        <v>0</v>
      </c>
      <c r="L45" s="138">
        <f t="shared" si="12"/>
        <v>0</v>
      </c>
      <c r="M45" s="138">
        <f t="shared" si="12"/>
        <v>0</v>
      </c>
      <c r="N45" s="39"/>
      <c r="O45" s="39"/>
      <c r="P45" s="39"/>
      <c r="Q45" s="39"/>
    </row>
    <row r="46" spans="1:17" ht="13.8" x14ac:dyDescent="0.3">
      <c r="A46" s="9"/>
      <c r="B46" s="3"/>
      <c r="C46" s="3"/>
      <c r="D46" s="5"/>
      <c r="E46" s="5"/>
      <c r="F46" s="5"/>
      <c r="G46" s="5"/>
      <c r="H46" s="5"/>
      <c r="I46" s="5"/>
      <c r="J46" s="5"/>
      <c r="K46" s="5"/>
      <c r="L46" s="5"/>
      <c r="M46" s="5"/>
      <c r="N46" s="3"/>
      <c r="O46" s="3"/>
      <c r="P46" s="3"/>
      <c r="Q46" s="3"/>
    </row>
    <row r="47" spans="1:17" ht="14.4" hidden="1" thickBot="1" x14ac:dyDescent="0.35">
      <c r="A47" s="25" t="s">
        <v>13</v>
      </c>
      <c r="B47" s="23" t="s">
        <v>107</v>
      </c>
      <c r="C47" s="23" t="s">
        <v>108</v>
      </c>
      <c r="D47" s="23" t="s">
        <v>109</v>
      </c>
      <c r="E47" s="23" t="s">
        <v>110</v>
      </c>
      <c r="F47" s="23" t="s">
        <v>107</v>
      </c>
      <c r="G47" s="23" t="s">
        <v>108</v>
      </c>
      <c r="H47" s="23" t="s">
        <v>109</v>
      </c>
      <c r="I47" s="23" t="s">
        <v>110</v>
      </c>
      <c r="J47" s="23" t="s">
        <v>107</v>
      </c>
      <c r="K47" s="23" t="s">
        <v>108</v>
      </c>
      <c r="L47" s="23" t="s">
        <v>109</v>
      </c>
      <c r="M47" s="23" t="s">
        <v>110</v>
      </c>
      <c r="N47" s="3"/>
      <c r="O47" s="3"/>
      <c r="P47" s="3"/>
      <c r="Q47" s="3"/>
    </row>
    <row r="48" spans="1:17" ht="14.4" hidden="1" thickBot="1" x14ac:dyDescent="0.35">
      <c r="A48" s="140" t="s">
        <v>14</v>
      </c>
      <c r="B48" s="141">
        <f>(B18)*(0.05/3)</f>
        <v>0</v>
      </c>
      <c r="C48" s="141">
        <f>B48</f>
        <v>0</v>
      </c>
      <c r="D48" s="141">
        <f>C48</f>
        <v>0</v>
      </c>
      <c r="E48" s="141">
        <f t="shared" ref="E48:M48" si="13">D48</f>
        <v>0</v>
      </c>
      <c r="F48" s="141">
        <f t="shared" si="13"/>
        <v>0</v>
      </c>
      <c r="G48" s="141">
        <f t="shared" si="13"/>
        <v>0</v>
      </c>
      <c r="H48" s="141">
        <f t="shared" si="13"/>
        <v>0</v>
      </c>
      <c r="I48" s="141">
        <f t="shared" si="13"/>
        <v>0</v>
      </c>
      <c r="J48" s="141">
        <f t="shared" si="13"/>
        <v>0</v>
      </c>
      <c r="K48" s="141">
        <f t="shared" si="13"/>
        <v>0</v>
      </c>
      <c r="L48" s="141">
        <f t="shared" si="13"/>
        <v>0</v>
      </c>
      <c r="M48" s="141">
        <f t="shared" si="13"/>
        <v>0</v>
      </c>
      <c r="N48" s="3"/>
      <c r="O48" s="3"/>
      <c r="P48" s="3"/>
      <c r="Q48" s="3"/>
    </row>
    <row r="49" spans="1:18" ht="15.75" hidden="1" customHeight="1" thickBot="1" x14ac:dyDescent="0.35">
      <c r="A49" s="140" t="s">
        <v>71</v>
      </c>
      <c r="B49" s="141">
        <v>0</v>
      </c>
      <c r="C49" s="141">
        <v>0</v>
      </c>
      <c r="D49" s="141">
        <v>0</v>
      </c>
      <c r="E49" s="141">
        <f>(B39/2)/3</f>
        <v>0</v>
      </c>
      <c r="F49" s="141">
        <v>0</v>
      </c>
      <c r="G49" s="141">
        <v>0</v>
      </c>
      <c r="H49" s="141">
        <v>0</v>
      </c>
      <c r="I49" s="141">
        <f>(I39/2)/3</f>
        <v>0</v>
      </c>
      <c r="J49" s="141">
        <v>0</v>
      </c>
      <c r="K49" s="141">
        <v>0</v>
      </c>
      <c r="L49" s="141">
        <v>0</v>
      </c>
      <c r="M49" s="141">
        <f>(M39/2)/3</f>
        <v>0</v>
      </c>
      <c r="N49" s="3"/>
      <c r="O49" s="3"/>
      <c r="P49" s="3"/>
      <c r="Q49" s="3"/>
    </row>
    <row r="50" spans="1:18" ht="15.75" hidden="1" customHeight="1" thickBot="1" x14ac:dyDescent="0.35">
      <c r="A50" s="142" t="s">
        <v>15</v>
      </c>
      <c r="B50" s="138">
        <f t="shared" ref="B50:M50" si="14">SUM(B48:B49)</f>
        <v>0</v>
      </c>
      <c r="C50" s="138">
        <f t="shared" si="14"/>
        <v>0</v>
      </c>
      <c r="D50" s="138">
        <f t="shared" si="14"/>
        <v>0</v>
      </c>
      <c r="E50" s="138">
        <f t="shared" si="14"/>
        <v>0</v>
      </c>
      <c r="F50" s="138">
        <f t="shared" si="14"/>
        <v>0</v>
      </c>
      <c r="G50" s="138">
        <f t="shared" si="14"/>
        <v>0</v>
      </c>
      <c r="H50" s="138">
        <f t="shared" si="14"/>
        <v>0</v>
      </c>
      <c r="I50" s="138">
        <f t="shared" si="14"/>
        <v>0</v>
      </c>
      <c r="J50" s="138">
        <f t="shared" si="14"/>
        <v>0</v>
      </c>
      <c r="K50" s="138">
        <f t="shared" si="14"/>
        <v>0</v>
      </c>
      <c r="L50" s="138">
        <f t="shared" si="14"/>
        <v>0</v>
      </c>
      <c r="M50" s="138">
        <f t="shared" si="14"/>
        <v>0</v>
      </c>
      <c r="N50" s="3"/>
      <c r="O50" s="3"/>
      <c r="P50" s="3"/>
      <c r="Q50" s="3"/>
    </row>
    <row r="51" spans="1:18" ht="15.75" hidden="1" customHeight="1" thickBot="1" x14ac:dyDescent="0.3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3"/>
      <c r="O51" s="3"/>
      <c r="P51" s="3"/>
      <c r="Q51" s="3"/>
    </row>
    <row r="52" spans="1:18" ht="15.75" hidden="1" customHeight="1" thickBot="1" x14ac:dyDescent="0.35">
      <c r="A52" s="142" t="s">
        <v>16</v>
      </c>
      <c r="B52" s="138">
        <f t="shared" ref="B52:M52" si="15">B45+B50</f>
        <v>0</v>
      </c>
      <c r="C52" s="138">
        <f t="shared" si="15"/>
        <v>0</v>
      </c>
      <c r="D52" s="138">
        <f t="shared" si="15"/>
        <v>0</v>
      </c>
      <c r="E52" s="138">
        <f t="shared" si="15"/>
        <v>0</v>
      </c>
      <c r="F52" s="138">
        <f t="shared" si="15"/>
        <v>0</v>
      </c>
      <c r="G52" s="138">
        <f t="shared" si="15"/>
        <v>0</v>
      </c>
      <c r="H52" s="138">
        <f t="shared" si="15"/>
        <v>0</v>
      </c>
      <c r="I52" s="138">
        <f t="shared" si="15"/>
        <v>0</v>
      </c>
      <c r="J52" s="138">
        <f t="shared" si="15"/>
        <v>0</v>
      </c>
      <c r="K52" s="138">
        <f t="shared" si="15"/>
        <v>0</v>
      </c>
      <c r="L52" s="138">
        <f t="shared" si="15"/>
        <v>0</v>
      </c>
      <c r="M52" s="138">
        <f t="shared" si="15"/>
        <v>0</v>
      </c>
      <c r="N52" s="3"/>
      <c r="O52" s="3"/>
      <c r="P52" s="3"/>
      <c r="Q52" s="3"/>
    </row>
    <row r="53" spans="1:18" ht="13.8" x14ac:dyDescent="0.3">
      <c r="A53" s="9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3"/>
      <c r="O53" s="3"/>
      <c r="P53" s="3"/>
      <c r="Q53" s="3"/>
    </row>
    <row r="54" spans="1:18" ht="14.4" thickBot="1" x14ac:dyDescent="0.35">
      <c r="A54" s="9"/>
      <c r="B54" s="5"/>
      <c r="C54" s="5"/>
      <c r="D54" s="5"/>
      <c r="E54" s="5"/>
      <c r="F54" s="5"/>
      <c r="G54" s="5"/>
      <c r="H54" s="5"/>
      <c r="I54" s="5"/>
      <c r="J54" s="5"/>
      <c r="K54" s="5"/>
      <c r="L54" s="3"/>
      <c r="M54" s="3"/>
      <c r="N54" s="3"/>
      <c r="O54" s="3"/>
      <c r="P54" s="3"/>
      <c r="Q54" s="3"/>
    </row>
    <row r="55" spans="1:18" ht="14.4" thickBot="1" x14ac:dyDescent="0.35">
      <c r="A55" s="25" t="s">
        <v>100</v>
      </c>
      <c r="B55" s="29" t="s">
        <v>4</v>
      </c>
      <c r="C55" s="3"/>
      <c r="D55" s="25" t="s">
        <v>23</v>
      </c>
      <c r="E55" s="29" t="s">
        <v>4</v>
      </c>
      <c r="F55" s="180" t="s">
        <v>87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8" ht="14.4" thickBot="1" x14ac:dyDescent="0.35">
      <c r="A56" s="136" t="s">
        <v>18</v>
      </c>
      <c r="B56" s="48">
        <v>6</v>
      </c>
      <c r="C56" s="8"/>
      <c r="D56" s="38" t="s">
        <v>24</v>
      </c>
      <c r="E56" s="47">
        <f>B22+B34+B61+B18</f>
        <v>0</v>
      </c>
      <c r="F56" s="18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8" ht="14.4" thickBot="1" x14ac:dyDescent="0.35">
      <c r="A57" s="140" t="s">
        <v>19</v>
      </c>
      <c r="B57" s="141">
        <f>(AVERAGE(B45:E45))</f>
        <v>0</v>
      </c>
      <c r="C57" s="5"/>
      <c r="D57" s="142" t="s">
        <v>25</v>
      </c>
      <c r="E57" s="138">
        <f>E56</f>
        <v>0</v>
      </c>
      <c r="F57" s="18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8" ht="14.4" customHeight="1" thickBot="1" x14ac:dyDescent="0.35">
      <c r="A58" s="140" t="s">
        <v>20</v>
      </c>
      <c r="B58" s="141">
        <f>B56*B57</f>
        <v>0</v>
      </c>
      <c r="C58" s="8"/>
      <c r="D58" s="142" t="s">
        <v>26</v>
      </c>
      <c r="E58" s="138">
        <f>B34</f>
        <v>0</v>
      </c>
      <c r="F58" s="150" t="e">
        <f>E58/E57</f>
        <v>#DIV/0!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8" ht="14.4" thickBot="1" x14ac:dyDescent="0.35">
      <c r="A59" s="8"/>
      <c r="B59" s="8"/>
      <c r="C59" s="8"/>
      <c r="D59" s="142" t="s">
        <v>27</v>
      </c>
      <c r="E59" s="138">
        <f>SUM(B18,B22)</f>
        <v>0</v>
      </c>
      <c r="F59" s="151" t="e">
        <f>E59/E57</f>
        <v>#DIV/0!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8" ht="14.4" thickBot="1" x14ac:dyDescent="0.35">
      <c r="A60" s="37" t="s">
        <v>21</v>
      </c>
      <c r="B60" s="49">
        <v>0</v>
      </c>
      <c r="C60" s="8"/>
      <c r="D60" s="142" t="s">
        <v>28</v>
      </c>
      <c r="E60" s="138">
        <f>B61</f>
        <v>0</v>
      </c>
      <c r="F60" s="152" t="e">
        <f>E60/E57</f>
        <v>#DIV/0!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8" ht="14.4" thickBot="1" x14ac:dyDescent="0.35">
      <c r="A61" s="142" t="s">
        <v>22</v>
      </c>
      <c r="B61" s="138">
        <f>B58+B60</f>
        <v>0</v>
      </c>
      <c r="C61" s="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8" ht="14.4" thickBo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8" ht="15" customHeight="1" thickBot="1" x14ac:dyDescent="0.4">
      <c r="A63" s="194" t="s">
        <v>119</v>
      </c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6"/>
    </row>
    <row r="64" spans="1:18" ht="14.4" thickBot="1" x14ac:dyDescent="0.35">
      <c r="A64" s="3"/>
      <c r="B64" s="3"/>
      <c r="C64" s="8"/>
      <c r="D64" s="10"/>
      <c r="E64" s="10"/>
      <c r="F64" s="10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4.4" thickBot="1" x14ac:dyDescent="0.35">
      <c r="A65" s="178" t="s">
        <v>122</v>
      </c>
      <c r="B65" s="179"/>
      <c r="C65" s="3"/>
      <c r="D65" s="178" t="s">
        <v>121</v>
      </c>
      <c r="E65" s="17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4.25" customHeight="1" x14ac:dyDescent="0.3">
      <c r="A66" s="35" t="s">
        <v>113</v>
      </c>
      <c r="B66" s="67">
        <v>0</v>
      </c>
      <c r="C66" s="52" t="s">
        <v>85</v>
      </c>
      <c r="D66" s="35" t="s">
        <v>113</v>
      </c>
      <c r="E66" s="67">
        <v>0</v>
      </c>
      <c r="F66" s="52" t="s">
        <v>85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4.4" thickBot="1" x14ac:dyDescent="0.35">
      <c r="A67" s="36" t="s">
        <v>114</v>
      </c>
      <c r="B67" s="68">
        <f>B66*C67</f>
        <v>0</v>
      </c>
      <c r="C67" s="70">
        <v>1E-3</v>
      </c>
      <c r="D67" s="36" t="s">
        <v>114</v>
      </c>
      <c r="E67" s="68">
        <f>E66*F67</f>
        <v>0</v>
      </c>
      <c r="F67" s="70">
        <v>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4.4" hidden="1" customHeight="1" thickBot="1" x14ac:dyDescent="0.35">
      <c r="A68" s="143" t="s">
        <v>29</v>
      </c>
      <c r="B68" s="144">
        <f>(AVERAGE(B52:E52))*C72</f>
        <v>0</v>
      </c>
      <c r="D68" s="143" t="s">
        <v>29</v>
      </c>
      <c r="E68" s="144">
        <f>(AVERAGE(E52:H52))*F72</f>
        <v>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4.4" hidden="1" customHeight="1" thickBot="1" x14ac:dyDescent="0.35">
      <c r="A69" s="143" t="s">
        <v>38</v>
      </c>
      <c r="B69" s="144">
        <f>B66-B67</f>
        <v>0</v>
      </c>
      <c r="D69" s="143" t="s">
        <v>38</v>
      </c>
      <c r="E69" s="144">
        <f>E66-E67</f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4.4" customHeight="1" thickBot="1" x14ac:dyDescent="0.35">
      <c r="A70" s="143" t="s">
        <v>38</v>
      </c>
      <c r="B70" s="144">
        <f>B66-B67</f>
        <v>0</v>
      </c>
      <c r="D70" s="143" t="s">
        <v>38</v>
      </c>
      <c r="E70" s="144">
        <f>E66-E67</f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3.8" x14ac:dyDescent="0.3">
      <c r="A71" s="145" t="s">
        <v>30</v>
      </c>
      <c r="B71" s="146" t="e">
        <f>B68/(B66-B67)</f>
        <v>#DIV/0!</v>
      </c>
      <c r="C71" s="52" t="s">
        <v>87</v>
      </c>
      <c r="D71" s="145" t="s">
        <v>30</v>
      </c>
      <c r="E71" s="146" t="e">
        <f>E68/(E66-E67)</f>
        <v>#DIV/0!</v>
      </c>
      <c r="F71" s="52" t="s">
        <v>87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4.4" thickBot="1" x14ac:dyDescent="0.35">
      <c r="A72" s="145" t="s">
        <v>31</v>
      </c>
      <c r="B72" s="147" t="e">
        <f>B71*B66</f>
        <v>#DIV/0!</v>
      </c>
      <c r="C72" s="70">
        <v>0.5</v>
      </c>
      <c r="D72" s="145" t="s">
        <v>31</v>
      </c>
      <c r="E72" s="147" t="e">
        <f>E71*E66</f>
        <v>#DIV/0!</v>
      </c>
      <c r="F72" s="70">
        <v>0.5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3.8" x14ac:dyDescent="0.3">
      <c r="A73" s="3"/>
      <c r="B73" s="3"/>
      <c r="C73" s="3"/>
      <c r="D73" s="3"/>
      <c r="E73" s="3"/>
      <c r="F73" s="1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4.4" hidden="1" thickBo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4.4" hidden="1" customHeight="1" x14ac:dyDescent="0.3">
      <c r="A75" s="65"/>
      <c r="B75" s="3"/>
      <c r="C75" s="172" t="s">
        <v>1</v>
      </c>
      <c r="D75" s="173"/>
      <c r="E75" s="173"/>
      <c r="F75" s="174"/>
      <c r="G75" s="175" t="s">
        <v>2</v>
      </c>
      <c r="H75" s="176"/>
      <c r="I75" s="176"/>
      <c r="J75" s="177"/>
      <c r="K75" s="192" t="s">
        <v>3</v>
      </c>
      <c r="L75" s="193"/>
      <c r="M75" s="193"/>
      <c r="N75" s="193"/>
      <c r="O75" s="3"/>
      <c r="P75" s="3"/>
      <c r="Q75" s="3"/>
    </row>
    <row r="76" spans="1:17" ht="14.4" hidden="1" thickBot="1" x14ac:dyDescent="0.35">
      <c r="A76" s="54" t="s">
        <v>82</v>
      </c>
      <c r="B76" s="55" t="s">
        <v>85</v>
      </c>
      <c r="C76" s="23" t="s">
        <v>107</v>
      </c>
      <c r="D76" s="23" t="s">
        <v>108</v>
      </c>
      <c r="E76" s="23" t="s">
        <v>109</v>
      </c>
      <c r="F76" s="23" t="s">
        <v>110</v>
      </c>
      <c r="G76" s="23" t="s">
        <v>107</v>
      </c>
      <c r="H76" s="23" t="s">
        <v>108</v>
      </c>
      <c r="I76" s="23" t="s">
        <v>109</v>
      </c>
      <c r="J76" s="23" t="s">
        <v>110</v>
      </c>
      <c r="K76" s="23" t="s">
        <v>107</v>
      </c>
      <c r="L76" s="23" t="s">
        <v>108</v>
      </c>
      <c r="M76" s="23" t="s">
        <v>109</v>
      </c>
      <c r="N76" s="23" t="s">
        <v>110</v>
      </c>
      <c r="O76" s="3"/>
      <c r="P76" s="3"/>
      <c r="Q76" s="3"/>
    </row>
    <row r="77" spans="1:17" ht="13.8" hidden="1" x14ac:dyDescent="0.3">
      <c r="A77" s="63" t="s">
        <v>32</v>
      </c>
      <c r="B77" s="63"/>
      <c r="C77" s="66">
        <f>B66</f>
        <v>0</v>
      </c>
      <c r="D77" s="66">
        <f>C77</f>
        <v>0</v>
      </c>
      <c r="E77" s="66">
        <f t="shared" ref="E77:N77" si="16">D77</f>
        <v>0</v>
      </c>
      <c r="F77" s="66">
        <f t="shared" si="16"/>
        <v>0</v>
      </c>
      <c r="G77" s="66">
        <f t="shared" si="16"/>
        <v>0</v>
      </c>
      <c r="H77" s="66">
        <f t="shared" si="16"/>
        <v>0</v>
      </c>
      <c r="I77" s="66">
        <f t="shared" si="16"/>
        <v>0</v>
      </c>
      <c r="J77" s="66">
        <f t="shared" si="16"/>
        <v>0</v>
      </c>
      <c r="K77" s="66">
        <f t="shared" si="16"/>
        <v>0</v>
      </c>
      <c r="L77" s="66">
        <f t="shared" si="16"/>
        <v>0</v>
      </c>
      <c r="M77" s="66">
        <f t="shared" si="16"/>
        <v>0</v>
      </c>
      <c r="N77" s="66">
        <f t="shared" si="16"/>
        <v>0</v>
      </c>
      <c r="O77" s="3"/>
      <c r="P77" s="3"/>
      <c r="Q77" s="3"/>
    </row>
    <row r="78" spans="1:17" ht="13.8" hidden="1" x14ac:dyDescent="0.3">
      <c r="A78" s="56" t="s">
        <v>105</v>
      </c>
      <c r="B78" s="57">
        <f>C67</f>
        <v>1E-3</v>
      </c>
      <c r="C78" s="69">
        <f>C77*$B78</f>
        <v>0</v>
      </c>
      <c r="D78" s="69">
        <f>D77*$B78</f>
        <v>0</v>
      </c>
      <c r="E78" s="69">
        <f>E77*$B78</f>
        <v>0</v>
      </c>
      <c r="F78" s="69">
        <f>F77*$B78</f>
        <v>0</v>
      </c>
      <c r="G78" s="69">
        <f t="shared" ref="G78:M78" si="17">G77*$B78</f>
        <v>0</v>
      </c>
      <c r="H78" s="69">
        <f t="shared" si="17"/>
        <v>0</v>
      </c>
      <c r="I78" s="69">
        <f t="shared" si="17"/>
        <v>0</v>
      </c>
      <c r="J78" s="69">
        <f t="shared" si="17"/>
        <v>0</v>
      </c>
      <c r="K78" s="69">
        <f t="shared" si="17"/>
        <v>0</v>
      </c>
      <c r="L78" s="69">
        <f t="shared" si="17"/>
        <v>0</v>
      </c>
      <c r="M78" s="69">
        <f t="shared" si="17"/>
        <v>0</v>
      </c>
      <c r="N78" s="69">
        <f t="shared" ref="N78" si="18">N77*$B78</f>
        <v>0</v>
      </c>
      <c r="O78" s="3"/>
      <c r="P78" s="3"/>
      <c r="Q78" s="3"/>
    </row>
    <row r="79" spans="1:17" ht="13.8" hidden="1" x14ac:dyDescent="0.3">
      <c r="A79" s="56" t="s">
        <v>33</v>
      </c>
      <c r="B79" s="56"/>
      <c r="C79" s="71" t="e">
        <f>B71*0.78</f>
        <v>#DIV/0!</v>
      </c>
      <c r="D79" s="71" t="e">
        <f>C79+(C79*0.2)</f>
        <v>#DIV/0!</v>
      </c>
      <c r="E79" s="71" t="e">
        <f>D79+(D79*0.1)</f>
        <v>#DIV/0!</v>
      </c>
      <c r="F79" s="71" t="e">
        <f>E79+(E79*0.1)</f>
        <v>#DIV/0!</v>
      </c>
      <c r="G79" s="71" t="e">
        <f>F79+(F79*0.05)</f>
        <v>#DIV/0!</v>
      </c>
      <c r="H79" s="71" t="e">
        <f t="shared" ref="H79:J79" si="19">G79+(G79*0.05)</f>
        <v>#DIV/0!</v>
      </c>
      <c r="I79" s="71" t="e">
        <f t="shared" si="19"/>
        <v>#DIV/0!</v>
      </c>
      <c r="J79" s="71" t="e">
        <f t="shared" si="19"/>
        <v>#DIV/0!</v>
      </c>
      <c r="K79" s="71" t="e">
        <f>J79+(J79*0.02)</f>
        <v>#DIV/0!</v>
      </c>
      <c r="L79" s="71" t="e">
        <f t="shared" ref="L79:N79" si="20">K79+(K79*0.02)</f>
        <v>#DIV/0!</v>
      </c>
      <c r="M79" s="71" t="e">
        <f t="shared" si="20"/>
        <v>#DIV/0!</v>
      </c>
      <c r="N79" s="71" t="e">
        <f t="shared" si="20"/>
        <v>#DIV/0!</v>
      </c>
      <c r="O79" s="3"/>
      <c r="P79" s="3"/>
      <c r="Q79" s="3"/>
    </row>
    <row r="80" spans="1:17" ht="13.8" hidden="1" x14ac:dyDescent="0.3">
      <c r="A80" s="58"/>
      <c r="B80" s="16"/>
      <c r="C80" s="11" t="s">
        <v>77</v>
      </c>
      <c r="D80" s="12"/>
      <c r="E80" s="12"/>
      <c r="F80" s="12" t="e">
        <f>SUM(C79:F79)*3</f>
        <v>#DIV/0!</v>
      </c>
      <c r="G80" s="11" t="s">
        <v>77</v>
      </c>
      <c r="H80" s="12"/>
      <c r="I80" s="12"/>
      <c r="J80" s="12" t="e">
        <f t="shared" ref="J80" si="21">SUM(G79:J79)*3</f>
        <v>#DIV/0!</v>
      </c>
      <c r="K80" s="11" t="s">
        <v>77</v>
      </c>
      <c r="L80" s="12"/>
      <c r="M80" s="12"/>
      <c r="N80" s="12"/>
      <c r="O80" s="3"/>
      <c r="P80" s="3"/>
      <c r="Q80" s="3"/>
    </row>
    <row r="81" spans="1:17" ht="13.8" hidden="1" x14ac:dyDescent="0.3">
      <c r="A81" s="56" t="s">
        <v>34</v>
      </c>
      <c r="B81" s="56"/>
      <c r="C81" s="59" t="e">
        <f>C77*C79</f>
        <v>#DIV/0!</v>
      </c>
      <c r="D81" s="59" t="e">
        <f>D77*D79</f>
        <v>#DIV/0!</v>
      </c>
      <c r="E81" s="59" t="e">
        <f>E77*E79</f>
        <v>#DIV/0!</v>
      </c>
      <c r="F81" s="59" t="e">
        <f>F77*F79</f>
        <v>#DIV/0!</v>
      </c>
      <c r="G81" s="59" t="e">
        <f t="shared" ref="G81:M81" si="22">G77*G79</f>
        <v>#DIV/0!</v>
      </c>
      <c r="H81" s="59" t="e">
        <f t="shared" si="22"/>
        <v>#DIV/0!</v>
      </c>
      <c r="I81" s="59" t="e">
        <f t="shared" si="22"/>
        <v>#DIV/0!</v>
      </c>
      <c r="J81" s="59" t="e">
        <f t="shared" si="22"/>
        <v>#DIV/0!</v>
      </c>
      <c r="K81" s="59" t="e">
        <f t="shared" si="22"/>
        <v>#DIV/0!</v>
      </c>
      <c r="L81" s="59" t="e">
        <f t="shared" si="22"/>
        <v>#DIV/0!</v>
      </c>
      <c r="M81" s="59" t="e">
        <f t="shared" si="22"/>
        <v>#DIV/0!</v>
      </c>
      <c r="N81" s="59" t="e">
        <f t="shared" ref="N81" si="23">N77*N79</f>
        <v>#DIV/0!</v>
      </c>
      <c r="O81" s="3"/>
      <c r="P81" s="3"/>
      <c r="Q81" s="3"/>
    </row>
    <row r="82" spans="1:17" ht="13.8" hidden="1" x14ac:dyDescent="0.3">
      <c r="A82" s="56" t="s">
        <v>35</v>
      </c>
      <c r="B82" s="60"/>
      <c r="C82" s="61" t="e">
        <f>C78*C79</f>
        <v>#DIV/0!</v>
      </c>
      <c r="D82" s="61" t="e">
        <f>D78*D79</f>
        <v>#DIV/0!</v>
      </c>
      <c r="E82" s="61" t="e">
        <f>E78*E79</f>
        <v>#DIV/0!</v>
      </c>
      <c r="F82" s="61" t="e">
        <f>F78*F79</f>
        <v>#DIV/0!</v>
      </c>
      <c r="G82" s="61" t="e">
        <f t="shared" ref="G82:M82" si="24">G78*G79</f>
        <v>#DIV/0!</v>
      </c>
      <c r="H82" s="61" t="e">
        <f t="shared" si="24"/>
        <v>#DIV/0!</v>
      </c>
      <c r="I82" s="61" t="e">
        <f t="shared" si="24"/>
        <v>#DIV/0!</v>
      </c>
      <c r="J82" s="61" t="e">
        <f t="shared" si="24"/>
        <v>#DIV/0!</v>
      </c>
      <c r="K82" s="61" t="e">
        <f t="shared" si="24"/>
        <v>#DIV/0!</v>
      </c>
      <c r="L82" s="61" t="e">
        <f t="shared" si="24"/>
        <v>#DIV/0!</v>
      </c>
      <c r="M82" s="61" t="e">
        <f t="shared" si="24"/>
        <v>#DIV/0!</v>
      </c>
      <c r="N82" s="61" t="e">
        <f t="shared" ref="N82" si="25">N78*N79</f>
        <v>#DIV/0!</v>
      </c>
      <c r="O82" s="3"/>
      <c r="P82" s="3"/>
      <c r="Q82" s="3"/>
    </row>
    <row r="83" spans="1:17" ht="13.8" hidden="1" x14ac:dyDescent="0.3">
      <c r="A83" s="56" t="s">
        <v>72</v>
      </c>
      <c r="B83" s="56"/>
      <c r="C83" s="53" t="e">
        <f t="shared" ref="C83:F83" si="26">C81-C82</f>
        <v>#DIV/0!</v>
      </c>
      <c r="D83" s="53" t="e">
        <f t="shared" si="26"/>
        <v>#DIV/0!</v>
      </c>
      <c r="E83" s="53" t="e">
        <f t="shared" si="26"/>
        <v>#DIV/0!</v>
      </c>
      <c r="F83" s="53" t="e">
        <f t="shared" si="26"/>
        <v>#DIV/0!</v>
      </c>
      <c r="G83" s="53" t="e">
        <f t="shared" ref="G83:M83" si="27">G81-G82</f>
        <v>#DIV/0!</v>
      </c>
      <c r="H83" s="53" t="e">
        <f t="shared" si="27"/>
        <v>#DIV/0!</v>
      </c>
      <c r="I83" s="53" t="e">
        <f t="shared" si="27"/>
        <v>#DIV/0!</v>
      </c>
      <c r="J83" s="53" t="e">
        <f t="shared" si="27"/>
        <v>#DIV/0!</v>
      </c>
      <c r="K83" s="53" t="e">
        <f t="shared" si="27"/>
        <v>#DIV/0!</v>
      </c>
      <c r="L83" s="53" t="e">
        <f t="shared" si="27"/>
        <v>#DIV/0!</v>
      </c>
      <c r="M83" s="53" t="e">
        <f t="shared" si="27"/>
        <v>#DIV/0!</v>
      </c>
      <c r="N83" s="53" t="e">
        <f t="shared" ref="N83" si="28">N81-N82</f>
        <v>#DIV/0!</v>
      </c>
      <c r="O83" s="3"/>
      <c r="P83" s="3"/>
      <c r="Q83" s="3"/>
    </row>
    <row r="84" spans="1:17" ht="13.8" hidden="1" x14ac:dyDescent="0.3">
      <c r="A84" s="3"/>
      <c r="B84" s="13"/>
      <c r="C84" s="13"/>
      <c r="D84" s="13"/>
      <c r="E84" s="13"/>
      <c r="F84" s="14" t="e">
        <f>SUM(C81:F81)*3</f>
        <v>#DIV/0!</v>
      </c>
      <c r="G84" s="13"/>
      <c r="H84" s="13"/>
      <c r="I84" s="13"/>
      <c r="J84" s="14" t="e">
        <f t="shared" ref="J84" si="29">(G81+H81+I81+J81)*3</f>
        <v>#DIV/0!</v>
      </c>
      <c r="K84" s="13"/>
      <c r="L84" s="13"/>
      <c r="M84" s="13"/>
      <c r="N84" s="6" t="e">
        <f>SUM(C84:M84)</f>
        <v>#DIV/0!</v>
      </c>
      <c r="O84" s="3"/>
      <c r="P84" s="3"/>
      <c r="Q84" s="3"/>
    </row>
    <row r="85" spans="1:17" ht="14.4" hidden="1" thickBo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4.4" hidden="1" customHeight="1" x14ac:dyDescent="0.3">
      <c r="A86" s="65"/>
      <c r="B86" s="3"/>
      <c r="C86" s="172" t="s">
        <v>1</v>
      </c>
      <c r="D86" s="173"/>
      <c r="E86" s="173"/>
      <c r="F86" s="174"/>
      <c r="G86" s="175" t="s">
        <v>2</v>
      </c>
      <c r="H86" s="176"/>
      <c r="I86" s="176"/>
      <c r="J86" s="177"/>
      <c r="K86" s="192" t="s">
        <v>3</v>
      </c>
      <c r="L86" s="193"/>
      <c r="M86" s="193"/>
      <c r="N86" s="193"/>
      <c r="O86" s="3"/>
      <c r="P86" s="3"/>
      <c r="Q86" s="3"/>
    </row>
    <row r="87" spans="1:17" ht="14.4" hidden="1" thickBot="1" x14ac:dyDescent="0.35">
      <c r="A87" s="54" t="s">
        <v>83</v>
      </c>
      <c r="B87" s="55" t="s">
        <v>85</v>
      </c>
      <c r="C87" s="23" t="s">
        <v>107</v>
      </c>
      <c r="D87" s="23" t="s">
        <v>108</v>
      </c>
      <c r="E87" s="23" t="s">
        <v>109</v>
      </c>
      <c r="F87" s="23" t="s">
        <v>110</v>
      </c>
      <c r="G87" s="23" t="s">
        <v>107</v>
      </c>
      <c r="H87" s="23" t="s">
        <v>108</v>
      </c>
      <c r="I87" s="23" t="s">
        <v>109</v>
      </c>
      <c r="J87" s="23" t="s">
        <v>110</v>
      </c>
      <c r="K87" s="23" t="s">
        <v>107</v>
      </c>
      <c r="L87" s="23" t="s">
        <v>108</v>
      </c>
      <c r="M87" s="23" t="s">
        <v>109</v>
      </c>
      <c r="N87" s="23" t="s">
        <v>110</v>
      </c>
      <c r="O87" s="3"/>
      <c r="P87" s="3"/>
      <c r="Q87" s="3"/>
    </row>
    <row r="88" spans="1:17" ht="13.8" hidden="1" x14ac:dyDescent="0.3">
      <c r="A88" s="63" t="s">
        <v>32</v>
      </c>
      <c r="B88" s="63"/>
      <c r="C88" s="66">
        <f>E66</f>
        <v>0</v>
      </c>
      <c r="D88" s="66">
        <f>C88</f>
        <v>0</v>
      </c>
      <c r="E88" s="66">
        <f t="shared" ref="E88:N88" si="30">D88</f>
        <v>0</v>
      </c>
      <c r="F88" s="66">
        <f t="shared" si="30"/>
        <v>0</v>
      </c>
      <c r="G88" s="66">
        <f t="shared" si="30"/>
        <v>0</v>
      </c>
      <c r="H88" s="66">
        <f t="shared" si="30"/>
        <v>0</v>
      </c>
      <c r="I88" s="66">
        <f t="shared" si="30"/>
        <v>0</v>
      </c>
      <c r="J88" s="66">
        <f t="shared" si="30"/>
        <v>0</v>
      </c>
      <c r="K88" s="64">
        <f t="shared" si="30"/>
        <v>0</v>
      </c>
      <c r="L88" s="64">
        <f t="shared" si="30"/>
        <v>0</v>
      </c>
      <c r="M88" s="64">
        <f t="shared" si="30"/>
        <v>0</v>
      </c>
      <c r="N88" s="64">
        <f t="shared" si="30"/>
        <v>0</v>
      </c>
      <c r="O88" s="3"/>
      <c r="P88" s="3"/>
      <c r="Q88" s="3"/>
    </row>
    <row r="89" spans="1:17" ht="13.8" hidden="1" x14ac:dyDescent="0.3">
      <c r="A89" s="56" t="s">
        <v>106</v>
      </c>
      <c r="B89" s="57">
        <f>F67</f>
        <v>0</v>
      </c>
      <c r="C89" s="69">
        <f>C88*$B89</f>
        <v>0</v>
      </c>
      <c r="D89" s="69">
        <f t="shared" ref="D89:M89" si="31">D88*$B89</f>
        <v>0</v>
      </c>
      <c r="E89" s="69">
        <f t="shared" si="31"/>
        <v>0</v>
      </c>
      <c r="F89" s="69">
        <f t="shared" si="31"/>
        <v>0</v>
      </c>
      <c r="G89" s="69">
        <f t="shared" si="31"/>
        <v>0</v>
      </c>
      <c r="H89" s="69">
        <f t="shared" si="31"/>
        <v>0</v>
      </c>
      <c r="I89" s="69">
        <f t="shared" si="31"/>
        <v>0</v>
      </c>
      <c r="J89" s="69">
        <f t="shared" si="31"/>
        <v>0</v>
      </c>
      <c r="K89" s="69">
        <f t="shared" si="31"/>
        <v>0</v>
      </c>
      <c r="L89" s="69">
        <f t="shared" si="31"/>
        <v>0</v>
      </c>
      <c r="M89" s="69">
        <f t="shared" si="31"/>
        <v>0</v>
      </c>
      <c r="N89" s="69">
        <f t="shared" ref="N89" si="32">N88*$B89</f>
        <v>0</v>
      </c>
      <c r="O89" s="3"/>
      <c r="P89" s="3"/>
      <c r="Q89" s="3"/>
    </row>
    <row r="90" spans="1:17" ht="13.8" hidden="1" x14ac:dyDescent="0.3">
      <c r="A90" s="56" t="s">
        <v>33</v>
      </c>
      <c r="B90" s="56"/>
      <c r="C90" s="71" t="e">
        <f>E71*0.78</f>
        <v>#DIV/0!</v>
      </c>
      <c r="D90" s="71" t="e">
        <f>C90+(C90*0.2)</f>
        <v>#DIV/0!</v>
      </c>
      <c r="E90" s="71" t="e">
        <f>D90+(D90*0.1)</f>
        <v>#DIV/0!</v>
      </c>
      <c r="F90" s="71" t="e">
        <f>E90+(E90*0.1)</f>
        <v>#DIV/0!</v>
      </c>
      <c r="G90" s="71" t="e">
        <f>F90+(F90*0.05)</f>
        <v>#DIV/0!</v>
      </c>
      <c r="H90" s="71" t="e">
        <f t="shared" ref="H90" si="33">G90+(G90*0.05)</f>
        <v>#DIV/0!</v>
      </c>
      <c r="I90" s="71" t="e">
        <f t="shared" ref="I90" si="34">H90+(H90*0.05)</f>
        <v>#DIV/0!</v>
      </c>
      <c r="J90" s="71" t="e">
        <f t="shared" ref="J90" si="35">I90+(I90*0.05)</f>
        <v>#DIV/0!</v>
      </c>
      <c r="K90" s="62" t="e">
        <f>J90+(J90*0.02)</f>
        <v>#DIV/0!</v>
      </c>
      <c r="L90" s="62" t="e">
        <f t="shared" ref="L90" si="36">K90+(K90*0.02)</f>
        <v>#DIV/0!</v>
      </c>
      <c r="M90" s="62" t="e">
        <f t="shared" ref="M90:N90" si="37">L90+(L90*0.02)</f>
        <v>#DIV/0!</v>
      </c>
      <c r="N90" s="62" t="e">
        <f t="shared" si="37"/>
        <v>#DIV/0!</v>
      </c>
      <c r="O90" s="3"/>
      <c r="P90" s="3"/>
      <c r="Q90" s="3"/>
    </row>
    <row r="91" spans="1:17" ht="13.8" hidden="1" x14ac:dyDescent="0.3">
      <c r="A91" s="58"/>
      <c r="B91" s="16"/>
      <c r="C91" s="11" t="s">
        <v>77</v>
      </c>
      <c r="D91" s="12"/>
      <c r="E91" s="12"/>
      <c r="F91" s="12" t="e">
        <f>SUM(C90:F90)*3</f>
        <v>#DIV/0!</v>
      </c>
      <c r="G91" s="11" t="s">
        <v>77</v>
      </c>
      <c r="H91" s="12"/>
      <c r="I91" s="12"/>
      <c r="J91" s="12" t="e">
        <f t="shared" ref="J91" si="38">SUM(G90:J90)*3</f>
        <v>#DIV/0!</v>
      </c>
      <c r="K91" s="11" t="s">
        <v>77</v>
      </c>
      <c r="L91" s="12"/>
      <c r="M91" s="12"/>
      <c r="N91" s="12"/>
      <c r="O91" s="3"/>
      <c r="P91" s="3"/>
      <c r="Q91" s="3"/>
    </row>
    <row r="92" spans="1:17" ht="13.8" hidden="1" x14ac:dyDescent="0.3">
      <c r="A92" s="56" t="s">
        <v>34</v>
      </c>
      <c r="B92" s="56"/>
      <c r="C92" s="59" t="e">
        <f>C88*C90</f>
        <v>#DIV/0!</v>
      </c>
      <c r="D92" s="59" t="e">
        <f>D88*D90</f>
        <v>#DIV/0!</v>
      </c>
      <c r="E92" s="59" t="e">
        <f>E88*E90</f>
        <v>#DIV/0!</v>
      </c>
      <c r="F92" s="59" t="e">
        <f>F88*F90</f>
        <v>#DIV/0!</v>
      </c>
      <c r="G92" s="59" t="e">
        <f t="shared" ref="G92:M92" si="39">G88*G90</f>
        <v>#DIV/0!</v>
      </c>
      <c r="H92" s="59" t="e">
        <f t="shared" si="39"/>
        <v>#DIV/0!</v>
      </c>
      <c r="I92" s="59" t="e">
        <f t="shared" si="39"/>
        <v>#DIV/0!</v>
      </c>
      <c r="J92" s="59" t="e">
        <f t="shared" si="39"/>
        <v>#DIV/0!</v>
      </c>
      <c r="K92" s="59" t="e">
        <f t="shared" si="39"/>
        <v>#DIV/0!</v>
      </c>
      <c r="L92" s="59" t="e">
        <f t="shared" si="39"/>
        <v>#DIV/0!</v>
      </c>
      <c r="M92" s="59" t="e">
        <f t="shared" si="39"/>
        <v>#DIV/0!</v>
      </c>
      <c r="N92" s="59" t="e">
        <f t="shared" ref="N92" si="40">N88*N90</f>
        <v>#DIV/0!</v>
      </c>
      <c r="O92" s="3"/>
      <c r="P92" s="3"/>
      <c r="Q92" s="3"/>
    </row>
    <row r="93" spans="1:17" ht="13.8" hidden="1" x14ac:dyDescent="0.3">
      <c r="A93" s="56" t="s">
        <v>35</v>
      </c>
      <c r="B93" s="60"/>
      <c r="C93" s="61" t="e">
        <f>C89*C90</f>
        <v>#DIV/0!</v>
      </c>
      <c r="D93" s="61" t="e">
        <f>D89*D90</f>
        <v>#DIV/0!</v>
      </c>
      <c r="E93" s="61" t="e">
        <f>E89*E90</f>
        <v>#DIV/0!</v>
      </c>
      <c r="F93" s="61" t="e">
        <f>F89*F90</f>
        <v>#DIV/0!</v>
      </c>
      <c r="G93" s="61" t="e">
        <f t="shared" ref="G93:M93" si="41">G89*G90</f>
        <v>#DIV/0!</v>
      </c>
      <c r="H93" s="61" t="e">
        <f t="shared" si="41"/>
        <v>#DIV/0!</v>
      </c>
      <c r="I93" s="61" t="e">
        <f t="shared" si="41"/>
        <v>#DIV/0!</v>
      </c>
      <c r="J93" s="61" t="e">
        <f t="shared" si="41"/>
        <v>#DIV/0!</v>
      </c>
      <c r="K93" s="61" t="e">
        <f t="shared" si="41"/>
        <v>#DIV/0!</v>
      </c>
      <c r="L93" s="61" t="e">
        <f t="shared" si="41"/>
        <v>#DIV/0!</v>
      </c>
      <c r="M93" s="61" t="e">
        <f t="shared" si="41"/>
        <v>#DIV/0!</v>
      </c>
      <c r="N93" s="61" t="e">
        <f t="shared" ref="N93" si="42">N89*N90</f>
        <v>#DIV/0!</v>
      </c>
      <c r="O93" s="3"/>
      <c r="P93" s="3"/>
      <c r="Q93" s="3"/>
    </row>
    <row r="94" spans="1:17" ht="13.8" hidden="1" x14ac:dyDescent="0.3">
      <c r="A94" s="56" t="s">
        <v>72</v>
      </c>
      <c r="B94" s="56"/>
      <c r="C94" s="53" t="e">
        <f>C92-C93</f>
        <v>#DIV/0!</v>
      </c>
      <c r="D94" s="53" t="e">
        <f t="shared" ref="D94:F94" si="43">D92-D93</f>
        <v>#DIV/0!</v>
      </c>
      <c r="E94" s="53" t="e">
        <f t="shared" si="43"/>
        <v>#DIV/0!</v>
      </c>
      <c r="F94" s="53" t="e">
        <f t="shared" si="43"/>
        <v>#DIV/0!</v>
      </c>
      <c r="G94" s="53" t="e">
        <f t="shared" ref="G94:M94" si="44">G92-G93</f>
        <v>#DIV/0!</v>
      </c>
      <c r="H94" s="53" t="e">
        <f t="shared" si="44"/>
        <v>#DIV/0!</v>
      </c>
      <c r="I94" s="53" t="e">
        <f t="shared" si="44"/>
        <v>#DIV/0!</v>
      </c>
      <c r="J94" s="53" t="e">
        <f t="shared" si="44"/>
        <v>#DIV/0!</v>
      </c>
      <c r="K94" s="53" t="e">
        <f t="shared" si="44"/>
        <v>#DIV/0!</v>
      </c>
      <c r="L94" s="53" t="e">
        <f t="shared" si="44"/>
        <v>#DIV/0!</v>
      </c>
      <c r="M94" s="53" t="e">
        <f t="shared" si="44"/>
        <v>#DIV/0!</v>
      </c>
      <c r="N94" s="53" t="e">
        <f t="shared" ref="N94" si="45">N92-N93</f>
        <v>#DIV/0!</v>
      </c>
      <c r="O94" s="3"/>
      <c r="P94" s="3"/>
      <c r="Q94" s="3"/>
    </row>
    <row r="95" spans="1:17" ht="13.8" hidden="1" x14ac:dyDescent="0.3">
      <c r="A95" s="3"/>
      <c r="B95" s="13"/>
      <c r="C95" s="13"/>
      <c r="D95" s="13"/>
      <c r="E95" s="13"/>
      <c r="F95" s="14" t="e">
        <f>SUM(C92:F92)*3</f>
        <v>#DIV/0!</v>
      </c>
      <c r="G95" s="13"/>
      <c r="H95" s="13"/>
      <c r="I95" s="13"/>
      <c r="J95" s="14" t="e">
        <f t="shared" ref="J95" si="46">(G92+H92+I92+J92)*3</f>
        <v>#DIV/0!</v>
      </c>
      <c r="K95" s="13"/>
      <c r="L95" s="13"/>
      <c r="M95" s="13"/>
      <c r="N95" s="6" t="e">
        <f>SUM(C95:M95)</f>
        <v>#DIV/0!</v>
      </c>
      <c r="O95" s="3"/>
      <c r="P95" s="3"/>
      <c r="Q95" s="3"/>
    </row>
    <row r="96" spans="1:17" ht="13.8" hidden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3.8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3.8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3.8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3.8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3.8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3.8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3.8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3.8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3.8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3.8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3.8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3.8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3.8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3.8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3.8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3.8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3.8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3.8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13.8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t="13.8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ht="13.8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ht="13.8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ht="13.8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13.8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ht="13.8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ht="13.8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t="13.8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13.8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ht="13.8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ht="13.8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ht="13.8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ht="13.8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ht="13.8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ht="13.8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ht="13.8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ht="13.8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ht="13.8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ht="13.8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ht="13.8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ht="13.8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ht="13.8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ht="13.8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ht="13.8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ht="13.8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ht="13.8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ht="13.8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ht="13.8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ht="13.8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ht="13.8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ht="13.8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ht="13.8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ht="13.8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ht="13.8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ht="13.8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ht="13.8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ht="13.8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ht="13.8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ht="13.8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ht="13.8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ht="13.8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ht="13.8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ht="13.8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ht="13.8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ht="13.8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ht="13.8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ht="13.8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ht="13.8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ht="13.8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ht="13.8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ht="13.8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ht="13.8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ht="13.8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ht="13.8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ht="13.8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ht="13.8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ht="13.8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ht="13.8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ht="13.8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ht="13.8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ht="13.8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ht="13.8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ht="13.8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ht="13.8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ht="13.8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ht="13.8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ht="13.8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ht="13.8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ht="13.8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ht="13.8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ht="13.8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ht="13.8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ht="13.8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ht="13.8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ht="13.8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ht="13.8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ht="13.8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ht="13.8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ht="13.8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ht="13.8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ht="13.8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ht="13.8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ht="13.8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ht="13.8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ht="13.8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ht="13.8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ht="13.8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ht="13.8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ht="13.8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ht="13.8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ht="13.8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ht="13.8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ht="13.8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ht="13.8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ht="13.8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ht="13.8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ht="13.8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ht="13.8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ht="13.8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ht="13.8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ht="13.8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ht="13.8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ht="13.8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ht="13.8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ht="13.8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ht="13.8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ht="13.8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ht="13.8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ht="13.8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ht="13.8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ht="13.8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ht="13.8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ht="13.8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ht="13.8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ht="13.8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ht="13.8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ht="13.8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ht="13.8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ht="13.8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ht="13.8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ht="13.8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ht="13.8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ht="13.8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ht="13.8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ht="13.8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ht="13.8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ht="13.8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ht="13.8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ht="13.8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ht="13.8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ht="13.8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ht="13.8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ht="13.8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ht="13.8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ht="13.8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ht="13.8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ht="13.8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ht="13.8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ht="13.8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ht="13.8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ht="13.8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ht="13.8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ht="13.8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ht="13.8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ht="13.8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ht="13.8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ht="13.8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ht="13.8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ht="13.8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ht="13.8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ht="13.8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ht="13.8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ht="13.8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ht="13.8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ht="13.8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ht="13.8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ht="13.8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ht="13.8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ht="13.8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ht="13.8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ht="13.8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ht="13.8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ht="13.8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ht="13.8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ht="13.8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ht="13.8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ht="13.8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ht="13.8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ht="13.8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ht="13.8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ht="13.8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ht="13.8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ht="13.8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ht="13.8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ht="13.8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ht="13.8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ht="13.8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ht="13.8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ht="13.8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ht="13.8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ht="13.8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3.8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3.8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3.8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3.8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3.8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3.8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3.8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3.8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3.8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3.8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3.8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3.8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3.8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3.8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3.8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3.8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3.8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3.8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3.8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3.8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3.8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3.8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3.8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3.8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3.8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3.8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3.8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3.8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3.8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3.8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3.8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3.8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3.8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3.8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3.8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3.8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3.8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3.8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3.8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3.8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3.8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3.8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3.8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3.8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3.8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3.8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3.8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3.8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3.8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3.8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3.8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3.8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3.8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3.8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3.8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3.8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3.8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3.8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3.8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3.8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3.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3.8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3.8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3.8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3.8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3.8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3.8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3.8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3.8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3.8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3.8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3.8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3.8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3.8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3.8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3.8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3.8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3.8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3.8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3.8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3.8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3.8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3.8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3.8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3.8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3.8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3.8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3.8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3.8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3.8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3.8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3.8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3.8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3.8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3.8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3.8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3.8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3.8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3.8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3.8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3.8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3.8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3.8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3.8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3.8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3.8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3.8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3.8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3.8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3.8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3.8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3.8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3.8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3.8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3.8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3.8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3.8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3.8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3.8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3.8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3.8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3.8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3.8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3.8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3.8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3.8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3.8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3.8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3.8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3.8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3.8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3.8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3.8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3.8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3.8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3.8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3.8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ht="13.8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ht="13.8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ht="13.8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ht="13.8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ht="13.8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ht="13.8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ht="13.8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ht="13.8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ht="13.8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ht="13.8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ht="13.8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ht="13.8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ht="13.8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ht="13.8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ht="13.8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ht="13.8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ht="13.8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ht="13.8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ht="13.8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ht="13.8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ht="13.8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ht="13.8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ht="13.8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ht="13.8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ht="13.8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ht="13.8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ht="13.8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ht="13.8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ht="13.8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ht="13.8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ht="13.8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ht="13.8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ht="13.8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ht="13.8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ht="13.8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ht="13.8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ht="13.8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ht="13.8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ht="13.8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ht="13.8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ht="13.8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ht="13.8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ht="13.8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ht="13.8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ht="13.8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ht="13.8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ht="13.8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ht="13.8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ht="13.8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ht="13.8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ht="13.8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ht="13.8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ht="13.8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ht="13.8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ht="13.8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ht="13.8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ht="13.8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ht="13.8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ht="13.8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ht="13.8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ht="13.8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ht="13.8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ht="13.8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ht="13.8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ht="13.8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ht="13.8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ht="13.8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ht="13.8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ht="13.8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ht="13.8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ht="13.8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ht="13.8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ht="13.8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1:17" ht="13.8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1:17" ht="13.8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1:17" ht="13.8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1:17" ht="13.8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1:17" ht="13.8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1:17" ht="13.8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1:17" ht="13.8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1:17" ht="13.8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1:17" ht="13.8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1:17" ht="13.8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1:17" ht="13.8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1:17" ht="13.8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ht="13.8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1:17" ht="13.8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1:17" ht="13.8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1:17" ht="13.8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1:17" ht="13.8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1:17" ht="13.8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1:17" ht="13.8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1:17" ht="13.8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1:17" ht="13.8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 ht="13.8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 ht="13.8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17" ht="13.8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1:17" ht="13.8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1:17" ht="13.8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1:17" ht="13.8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1:17" ht="13.8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 ht="13.8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1:17" ht="13.8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1:17" ht="13.8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1:17" ht="13.8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17" ht="13.8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1:17" ht="13.8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1:17" ht="13.8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1:17" ht="13.8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1:17" ht="13.8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1:17" ht="13.8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1:17" ht="13.8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1:17" ht="13.8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1:17" ht="13.8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1:17" ht="13.8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17" ht="13.8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17" ht="13.8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1:17" ht="13.8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1:17" ht="13.8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17" ht="13.8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1:17" ht="13.8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17" ht="13.8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17" ht="13.8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17" ht="13.8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17" ht="13.8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17" ht="13.8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17" ht="13.8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1:17" ht="13.8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ht="13.8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1:17" ht="13.8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1:17" ht="13.8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1:17" ht="13.8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1:17" ht="13.8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1:17" ht="13.8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1:17" ht="13.8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1:17" ht="13.8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1:17" ht="13.8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1:17" ht="13.8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1:17" ht="13.8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1:17" ht="13.8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1:17" ht="13.8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1:17" ht="13.8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1:17" ht="13.8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1:17" ht="13.8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1:17" ht="13.8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1:17" ht="13.8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1:17" ht="13.8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1:17" ht="13.8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1:17" ht="13.8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1:17" ht="13.8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1:17" ht="13.8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1:17" ht="13.8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1:17" ht="13.8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1:17" ht="13.8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1:17" ht="13.8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1:17" ht="13.8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</sheetData>
  <mergeCells count="18">
    <mergeCell ref="K86:N86"/>
    <mergeCell ref="A63:R63"/>
    <mergeCell ref="C86:F86"/>
    <mergeCell ref="G86:J86"/>
    <mergeCell ref="A2:R2"/>
    <mergeCell ref="A1:R1"/>
    <mergeCell ref="J36:M36"/>
    <mergeCell ref="C75:F75"/>
    <mergeCell ref="G75:J75"/>
    <mergeCell ref="F36:I36"/>
    <mergeCell ref="D65:E65"/>
    <mergeCell ref="F55:F57"/>
    <mergeCell ref="B36:E36"/>
    <mergeCell ref="A65:B65"/>
    <mergeCell ref="B4:D4"/>
    <mergeCell ref="B5:D5"/>
    <mergeCell ref="B6:D6"/>
    <mergeCell ref="K75:N75"/>
  </mergeCells>
  <pageMargins left="0.7" right="0.7" top="0.75" bottom="0.75" header="0.3" footer="0.3"/>
  <pageSetup paperSize="9" fitToHeight="0" orientation="landscape" r:id="rId1"/>
  <rowBreaks count="1" manualBreakCount="1">
    <brk id="53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0"/>
  <sheetViews>
    <sheetView topLeftCell="A8" zoomScale="140" zoomScaleNormal="140" workbookViewId="0">
      <selection activeCell="D24" sqref="D24"/>
    </sheetView>
  </sheetViews>
  <sheetFormatPr defaultColWidth="9.109375" defaultRowHeight="14.4" x14ac:dyDescent="0.3"/>
  <cols>
    <col min="1" max="2" width="9.109375" style="1"/>
    <col min="3" max="3" width="23.44140625" style="1" bestFit="1" customWidth="1"/>
    <col min="4" max="4" width="14.88671875" style="1" bestFit="1" customWidth="1"/>
    <col min="5" max="5" width="12.6640625" style="1" bestFit="1" customWidth="1"/>
    <col min="6" max="6" width="10.109375" style="1" customWidth="1"/>
    <col min="7" max="7" width="17.5546875" style="1" bestFit="1" customWidth="1"/>
    <col min="8" max="16384" width="9.109375" style="1"/>
  </cols>
  <sheetData>
    <row r="1" spans="3:7" ht="18.600000000000001" hidden="1" customHeight="1" thickBot="1" x14ac:dyDescent="0.4">
      <c r="C1" s="159" t="s">
        <v>99</v>
      </c>
      <c r="D1" s="159"/>
      <c r="E1" s="159"/>
      <c r="F1" s="159"/>
      <c r="G1" s="159"/>
    </row>
    <row r="3" spans="3:7" x14ac:dyDescent="0.3">
      <c r="C3" s="197" t="s">
        <v>90</v>
      </c>
      <c r="D3" s="198"/>
      <c r="E3" s="198"/>
      <c r="F3" s="198"/>
      <c r="G3" s="199"/>
    </row>
    <row r="4" spans="3:7" ht="14.4" customHeight="1" x14ac:dyDescent="0.3">
      <c r="C4" s="160" t="s">
        <v>91</v>
      </c>
      <c r="D4" s="160" t="s">
        <v>92</v>
      </c>
      <c r="E4" s="160" t="s">
        <v>86</v>
      </c>
      <c r="F4" s="160" t="s">
        <v>81</v>
      </c>
      <c r="G4" s="160" t="s">
        <v>93</v>
      </c>
    </row>
    <row r="5" spans="3:7" x14ac:dyDescent="0.3">
      <c r="C5" s="135"/>
      <c r="D5" s="134"/>
      <c r="E5" s="134"/>
      <c r="F5" s="134"/>
      <c r="G5" s="125"/>
    </row>
    <row r="6" spans="3:7" x14ac:dyDescent="0.3">
      <c r="C6" s="135"/>
      <c r="D6" s="134"/>
      <c r="E6" s="134"/>
      <c r="F6" s="134"/>
      <c r="G6" s="125"/>
    </row>
    <row r="7" spans="3:7" x14ac:dyDescent="0.3">
      <c r="C7" s="135"/>
      <c r="D7" s="134"/>
      <c r="E7" s="134"/>
      <c r="F7" s="134"/>
      <c r="G7" s="125"/>
    </row>
    <row r="8" spans="3:7" x14ac:dyDescent="0.3">
      <c r="C8" s="135"/>
      <c r="D8" s="134"/>
      <c r="E8" s="134"/>
      <c r="F8" s="134"/>
      <c r="G8" s="125"/>
    </row>
    <row r="9" spans="3:7" x14ac:dyDescent="0.3">
      <c r="C9" s="126" t="s">
        <v>81</v>
      </c>
      <c r="D9" s="126">
        <f>SUM(D5:D8)</f>
        <v>0</v>
      </c>
      <c r="E9" s="126" t="s">
        <v>80</v>
      </c>
      <c r="F9" s="127">
        <f>SUM(F5:F8)</f>
        <v>0</v>
      </c>
      <c r="G9" s="126" t="s">
        <v>80</v>
      </c>
    </row>
    <row r="11" spans="3:7" x14ac:dyDescent="0.3">
      <c r="C11" s="197" t="s">
        <v>94</v>
      </c>
      <c r="D11" s="198"/>
      <c r="E11" s="198"/>
      <c r="F11" s="198"/>
      <c r="G11" s="199"/>
    </row>
    <row r="12" spans="3:7" ht="14.4" customHeight="1" x14ac:dyDescent="0.3">
      <c r="C12" s="160" t="s">
        <v>91</v>
      </c>
      <c r="D12" s="160" t="s">
        <v>92</v>
      </c>
      <c r="E12" s="160" t="s">
        <v>86</v>
      </c>
      <c r="F12" s="160" t="s">
        <v>81</v>
      </c>
      <c r="G12" s="160" t="s">
        <v>93</v>
      </c>
    </row>
    <row r="13" spans="3:7" x14ac:dyDescent="0.3">
      <c r="C13" s="135"/>
      <c r="D13" s="134"/>
      <c r="E13" s="134"/>
      <c r="F13" s="134"/>
      <c r="G13" s="125"/>
    </row>
    <row r="14" spans="3:7" x14ac:dyDescent="0.3">
      <c r="C14" s="135"/>
      <c r="D14" s="134"/>
      <c r="E14" s="134"/>
      <c r="F14" s="134"/>
      <c r="G14" s="125"/>
    </row>
    <row r="15" spans="3:7" x14ac:dyDescent="0.3">
      <c r="C15" s="135"/>
      <c r="D15" s="134"/>
      <c r="E15" s="134"/>
      <c r="F15" s="134"/>
      <c r="G15" s="125"/>
    </row>
    <row r="16" spans="3:7" x14ac:dyDescent="0.3">
      <c r="C16" s="135"/>
      <c r="D16" s="134"/>
      <c r="E16" s="134"/>
      <c r="F16" s="134"/>
      <c r="G16" s="125"/>
    </row>
    <row r="17" spans="3:7" x14ac:dyDescent="0.3">
      <c r="C17" s="126" t="s">
        <v>81</v>
      </c>
      <c r="D17" s="126">
        <f>SUM(D13:D16)</f>
        <v>0</v>
      </c>
      <c r="E17" s="126" t="s">
        <v>80</v>
      </c>
      <c r="F17" s="127">
        <f>SUM(F13:F16)</f>
        <v>0</v>
      </c>
      <c r="G17" s="126" t="s">
        <v>80</v>
      </c>
    </row>
    <row r="18" spans="3:7" x14ac:dyDescent="0.3">
      <c r="C18" s="128" t="s">
        <v>95</v>
      </c>
      <c r="D18" s="128">
        <f>SUM(D17,D9)</f>
        <v>0</v>
      </c>
      <c r="E18" s="128" t="s">
        <v>80</v>
      </c>
      <c r="F18" s="129">
        <f>SUM(F17,F9)</f>
        <v>0</v>
      </c>
      <c r="G18" s="128" t="s">
        <v>80</v>
      </c>
    </row>
    <row r="20" spans="3:7" x14ac:dyDescent="0.3">
      <c r="F20" s="2"/>
      <c r="G20" s="2"/>
    </row>
  </sheetData>
  <mergeCells count="2">
    <mergeCell ref="C11:G11"/>
    <mergeCell ref="C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0"/>
  <sheetViews>
    <sheetView zoomScale="120" zoomScaleNormal="120" zoomScaleSheetLayoutView="80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C23" sqref="C23:D23"/>
    </sheetView>
  </sheetViews>
  <sheetFormatPr defaultColWidth="15.109375" defaultRowHeight="15" customHeight="1" x14ac:dyDescent="0.3"/>
  <cols>
    <col min="1" max="1" width="35.33203125" style="72" customWidth="1"/>
    <col min="2" max="2" width="1.33203125" style="72" hidden="1" customWidth="1"/>
    <col min="3" max="4" width="14.109375" style="72" bestFit="1" customWidth="1"/>
    <col min="5" max="6" width="15.44140625" style="72" bestFit="1" customWidth="1"/>
    <col min="7" max="9" width="15.44140625" style="72" customWidth="1"/>
    <col min="10" max="15" width="14.109375" style="72" customWidth="1"/>
    <col min="16" max="18" width="7.5546875" style="72" customWidth="1"/>
    <col min="19" max="16384" width="15.109375" style="72"/>
  </cols>
  <sheetData>
    <row r="1" spans="1:18" ht="15" customHeight="1" thickBot="1" x14ac:dyDescent="0.4">
      <c r="A1" s="15"/>
      <c r="B1" s="3"/>
      <c r="C1" s="194" t="s">
        <v>120</v>
      </c>
      <c r="D1" s="203"/>
      <c r="E1" s="203"/>
      <c r="F1" s="203"/>
      <c r="G1" s="153"/>
      <c r="H1" s="153"/>
      <c r="I1" s="153"/>
      <c r="J1" s="153"/>
      <c r="K1" s="153"/>
      <c r="L1" s="153"/>
      <c r="M1" s="153"/>
      <c r="N1" s="153"/>
      <c r="O1" s="3"/>
      <c r="P1" s="3"/>
      <c r="Q1" s="3"/>
      <c r="R1" s="3"/>
    </row>
    <row r="2" spans="1:18" ht="13.8" x14ac:dyDescent="0.3">
      <c r="A2" s="15"/>
      <c r="B2" s="73"/>
      <c r="C2" s="200" t="s">
        <v>76</v>
      </c>
      <c r="D2" s="201"/>
      <c r="E2" s="201"/>
      <c r="F2" s="202"/>
      <c r="G2" s="200" t="s">
        <v>75</v>
      </c>
      <c r="H2" s="201"/>
      <c r="I2" s="201"/>
      <c r="J2" s="202"/>
      <c r="K2" s="200" t="s">
        <v>74</v>
      </c>
      <c r="L2" s="201"/>
      <c r="M2" s="201"/>
      <c r="N2" s="202"/>
      <c r="O2" s="3"/>
      <c r="P2" s="3"/>
      <c r="Q2" s="3"/>
      <c r="R2" s="3"/>
    </row>
    <row r="3" spans="1:18" ht="14.4" thickBot="1" x14ac:dyDescent="0.35">
      <c r="A3" s="65"/>
      <c r="B3" s="3"/>
      <c r="C3" s="75" t="s">
        <v>5</v>
      </c>
      <c r="D3" s="76" t="s">
        <v>6</v>
      </c>
      <c r="E3" s="76" t="s">
        <v>7</v>
      </c>
      <c r="F3" s="77" t="s">
        <v>8</v>
      </c>
      <c r="G3" s="75" t="s">
        <v>5</v>
      </c>
      <c r="H3" s="76" t="s">
        <v>6</v>
      </c>
      <c r="I3" s="76" t="s">
        <v>7</v>
      </c>
      <c r="J3" s="77" t="s">
        <v>8</v>
      </c>
      <c r="K3" s="75" t="s">
        <v>5</v>
      </c>
      <c r="L3" s="76" t="s">
        <v>6</v>
      </c>
      <c r="M3" s="76" t="s">
        <v>7</v>
      </c>
      <c r="N3" s="77" t="s">
        <v>8</v>
      </c>
      <c r="O3" s="3"/>
      <c r="P3" s="3"/>
      <c r="Q3" s="3"/>
      <c r="R3" s="3"/>
    </row>
    <row r="4" spans="1:18" ht="14.4" thickBot="1" x14ac:dyDescent="0.35">
      <c r="A4" s="78" t="s">
        <v>36</v>
      </c>
      <c r="B4" s="73"/>
      <c r="C4" s="97" t="e">
        <f>SUM(Assumptions!C81,Assumptions!C92)*3</f>
        <v>#DIV/0!</v>
      </c>
      <c r="D4" s="97" t="e">
        <f>SUM(Assumptions!D81,Assumptions!D92)*3</f>
        <v>#DIV/0!</v>
      </c>
      <c r="E4" s="97" t="e">
        <f>SUM(Assumptions!E81,Assumptions!E92)*3</f>
        <v>#DIV/0!</v>
      </c>
      <c r="F4" s="97" t="e">
        <f>SUM(Assumptions!F81,Assumptions!F92)*3</f>
        <v>#DIV/0!</v>
      </c>
      <c r="G4" s="97" t="e">
        <f>SUM(Assumptions!G81,Assumptions!G92)*3</f>
        <v>#DIV/0!</v>
      </c>
      <c r="H4" s="97" t="e">
        <f>SUM(Assumptions!H81,Assumptions!H92)*3</f>
        <v>#DIV/0!</v>
      </c>
      <c r="I4" s="97" t="e">
        <f>SUM(Assumptions!I81,Assumptions!I92)*3</f>
        <v>#DIV/0!</v>
      </c>
      <c r="J4" s="97" t="e">
        <f>SUM(Assumptions!J81,Assumptions!J92)*3</f>
        <v>#DIV/0!</v>
      </c>
      <c r="K4" s="97" t="e">
        <f>SUM(Assumptions!K81,Assumptions!K92)*3</f>
        <v>#DIV/0!</v>
      </c>
      <c r="L4" s="97" t="e">
        <f>SUM(Assumptions!L81,Assumptions!L92)*3</f>
        <v>#DIV/0!</v>
      </c>
      <c r="M4" s="97" t="e">
        <f>SUM(Assumptions!M81,Assumptions!M92)*3</f>
        <v>#DIV/0!</v>
      </c>
      <c r="N4" s="97" t="e">
        <f>SUM(Assumptions!N81,Assumptions!N92)*3</f>
        <v>#DIV/0!</v>
      </c>
      <c r="O4" s="3"/>
      <c r="P4" s="3"/>
      <c r="Q4" s="3"/>
      <c r="R4" s="3"/>
    </row>
    <row r="5" spans="1:18" ht="18.600000000000001" customHeight="1" thickBot="1" x14ac:dyDescent="0.35">
      <c r="A5" s="79" t="s">
        <v>37</v>
      </c>
      <c r="B5" s="80"/>
      <c r="C5" s="97" t="e">
        <f>SUM(Assumptions!C82,Assumptions!C93)*3</f>
        <v>#DIV/0!</v>
      </c>
      <c r="D5" s="97" t="e">
        <f>SUM(Assumptions!D82,Assumptions!D93)*3</f>
        <v>#DIV/0!</v>
      </c>
      <c r="E5" s="97" t="e">
        <f>SUM(Assumptions!E82,Assumptions!E93)*3</f>
        <v>#DIV/0!</v>
      </c>
      <c r="F5" s="97" t="e">
        <f>SUM(Assumptions!F82,Assumptions!F93)*3</f>
        <v>#DIV/0!</v>
      </c>
      <c r="G5" s="97" t="e">
        <f>SUM(Assumptions!G82,Assumptions!G93)*3</f>
        <v>#DIV/0!</v>
      </c>
      <c r="H5" s="97" t="e">
        <f>SUM(Assumptions!H82,Assumptions!H93)*3</f>
        <v>#DIV/0!</v>
      </c>
      <c r="I5" s="97" t="e">
        <f>SUM(Assumptions!I82,Assumptions!I93)*3</f>
        <v>#DIV/0!</v>
      </c>
      <c r="J5" s="97" t="e">
        <f>SUM(Assumptions!J82,Assumptions!J93)*3</f>
        <v>#DIV/0!</v>
      </c>
      <c r="K5" s="97" t="e">
        <f>SUM(Assumptions!K82,Assumptions!K93)*3</f>
        <v>#DIV/0!</v>
      </c>
      <c r="L5" s="97" t="e">
        <f>SUM(Assumptions!L82,Assumptions!L93)*3</f>
        <v>#DIV/0!</v>
      </c>
      <c r="M5" s="97" t="e">
        <f>SUM(Assumptions!M82,Assumptions!M93)*3</f>
        <v>#DIV/0!</v>
      </c>
      <c r="N5" s="97" t="e">
        <f>SUM(Assumptions!N82,Assumptions!N93)*3</f>
        <v>#DIV/0!</v>
      </c>
      <c r="P5" s="3"/>
      <c r="Q5" s="3"/>
      <c r="R5" s="3"/>
    </row>
    <row r="6" spans="1:18" ht="14.4" thickBot="1" x14ac:dyDescent="0.35">
      <c r="A6" s="81"/>
      <c r="B6" s="3"/>
      <c r="C6" s="110"/>
      <c r="D6" s="111"/>
      <c r="E6" s="46"/>
      <c r="F6" s="112" t="e">
        <f>SUM(C4:F4)</f>
        <v>#DIV/0!</v>
      </c>
      <c r="G6" s="110"/>
      <c r="H6" s="111"/>
      <c r="I6" s="111"/>
      <c r="J6" s="112" t="e">
        <f>SUM(G4:J4)</f>
        <v>#DIV/0!</v>
      </c>
      <c r="K6" s="110"/>
      <c r="L6" s="111"/>
      <c r="M6" s="111"/>
      <c r="N6" s="112" t="e">
        <f>SUM(K4:N4)</f>
        <v>#DIV/0!</v>
      </c>
      <c r="P6" s="3"/>
      <c r="Q6" s="3"/>
      <c r="R6" s="3"/>
    </row>
    <row r="7" spans="1:18" ht="13.8" x14ac:dyDescent="0.3">
      <c r="A7" s="78" t="s">
        <v>38</v>
      </c>
      <c r="B7" s="73"/>
      <c r="C7" s="101" t="e">
        <f t="shared" ref="C7" si="0">C4-C5</f>
        <v>#DIV/0!</v>
      </c>
      <c r="D7" s="101" t="e">
        <f t="shared" ref="D7:N7" si="1">D4-D5</f>
        <v>#DIV/0!</v>
      </c>
      <c r="E7" s="101" t="e">
        <f t="shared" si="1"/>
        <v>#DIV/0!</v>
      </c>
      <c r="F7" s="101" t="e">
        <f t="shared" si="1"/>
        <v>#DIV/0!</v>
      </c>
      <c r="G7" s="101" t="e">
        <f t="shared" si="1"/>
        <v>#DIV/0!</v>
      </c>
      <c r="H7" s="101" t="e">
        <f t="shared" si="1"/>
        <v>#DIV/0!</v>
      </c>
      <c r="I7" s="101" t="e">
        <f t="shared" si="1"/>
        <v>#DIV/0!</v>
      </c>
      <c r="J7" s="101" t="e">
        <f t="shared" si="1"/>
        <v>#DIV/0!</v>
      </c>
      <c r="K7" s="101" t="e">
        <f t="shared" si="1"/>
        <v>#DIV/0!</v>
      </c>
      <c r="L7" s="101" t="e">
        <f t="shared" si="1"/>
        <v>#DIV/0!</v>
      </c>
      <c r="M7" s="101" t="e">
        <f t="shared" si="1"/>
        <v>#DIV/0!</v>
      </c>
      <c r="N7" s="101" t="e">
        <f t="shared" si="1"/>
        <v>#DIV/0!</v>
      </c>
      <c r="O7" s="3"/>
      <c r="P7" s="3"/>
      <c r="Q7" s="3"/>
      <c r="R7" s="3"/>
    </row>
    <row r="8" spans="1:18" ht="14.4" thickBot="1" x14ac:dyDescent="0.35">
      <c r="A8" s="79" t="s">
        <v>39</v>
      </c>
      <c r="B8" s="82"/>
      <c r="C8" s="102" t="e">
        <f t="shared" ref="C8" si="2">C7/C4</f>
        <v>#DIV/0!</v>
      </c>
      <c r="D8" s="102" t="e">
        <f t="shared" ref="D8:N8" si="3">D7/D4</f>
        <v>#DIV/0!</v>
      </c>
      <c r="E8" s="102" t="e">
        <f t="shared" si="3"/>
        <v>#DIV/0!</v>
      </c>
      <c r="F8" s="102" t="e">
        <f t="shared" si="3"/>
        <v>#DIV/0!</v>
      </c>
      <c r="G8" s="102" t="e">
        <f t="shared" si="3"/>
        <v>#DIV/0!</v>
      </c>
      <c r="H8" s="102" t="e">
        <f t="shared" si="3"/>
        <v>#DIV/0!</v>
      </c>
      <c r="I8" s="102" t="e">
        <f t="shared" si="3"/>
        <v>#DIV/0!</v>
      </c>
      <c r="J8" s="102" t="e">
        <f t="shared" si="3"/>
        <v>#DIV/0!</v>
      </c>
      <c r="K8" s="102" t="e">
        <f t="shared" si="3"/>
        <v>#DIV/0!</v>
      </c>
      <c r="L8" s="102" t="e">
        <f t="shared" si="3"/>
        <v>#DIV/0!</v>
      </c>
      <c r="M8" s="102" t="e">
        <f t="shared" si="3"/>
        <v>#DIV/0!</v>
      </c>
      <c r="N8" s="102" t="e">
        <f t="shared" si="3"/>
        <v>#DIV/0!</v>
      </c>
      <c r="O8" s="3"/>
      <c r="P8" s="3"/>
      <c r="Q8" s="3"/>
      <c r="R8" s="3"/>
    </row>
    <row r="9" spans="1:18" ht="13.8" x14ac:dyDescent="0.3">
      <c r="A9" s="83" t="s">
        <v>96</v>
      </c>
      <c r="B9" s="73"/>
      <c r="C9" s="113"/>
      <c r="D9" s="114"/>
      <c r="E9" s="114"/>
      <c r="F9" s="98"/>
      <c r="G9" s="113"/>
      <c r="H9" s="114"/>
      <c r="I9" s="114"/>
      <c r="J9" s="98"/>
      <c r="K9" s="113"/>
      <c r="L9" s="114"/>
      <c r="M9" s="114"/>
      <c r="N9" s="98"/>
      <c r="O9" s="3"/>
      <c r="P9" s="3"/>
      <c r="Q9" s="3"/>
      <c r="R9" s="3"/>
    </row>
    <row r="10" spans="1:18" ht="13.8" x14ac:dyDescent="0.3">
      <c r="A10" s="86" t="str">
        <f>Assumptions!A38</f>
        <v>Rent</v>
      </c>
      <c r="B10" s="3"/>
      <c r="C10" s="103">
        <f>Assumptions!B38*3</f>
        <v>0</v>
      </c>
      <c r="D10" s="103">
        <f>Assumptions!C38*3</f>
        <v>0</v>
      </c>
      <c r="E10" s="103">
        <f>Assumptions!D38*3</f>
        <v>0</v>
      </c>
      <c r="F10" s="103">
        <f>Assumptions!E38*3</f>
        <v>0</v>
      </c>
      <c r="G10" s="103">
        <f>Assumptions!F38*3</f>
        <v>0</v>
      </c>
      <c r="H10" s="103">
        <f>Assumptions!G38*3</f>
        <v>0</v>
      </c>
      <c r="I10" s="103">
        <f>Assumptions!H38*3</f>
        <v>0</v>
      </c>
      <c r="J10" s="103">
        <f>Assumptions!I38*3</f>
        <v>0</v>
      </c>
      <c r="K10" s="103">
        <f>Assumptions!J38*3</f>
        <v>0</v>
      </c>
      <c r="L10" s="103">
        <f>Assumptions!K38*3</f>
        <v>0</v>
      </c>
      <c r="M10" s="103">
        <f>Assumptions!L38*3</f>
        <v>0</v>
      </c>
      <c r="N10" s="103">
        <f>Assumptions!M38*3</f>
        <v>0</v>
      </c>
      <c r="O10" s="3"/>
      <c r="P10" s="3"/>
      <c r="Q10" s="3"/>
      <c r="R10" s="3"/>
    </row>
    <row r="11" spans="1:18" ht="16.5" customHeight="1" x14ac:dyDescent="0.3">
      <c r="A11" s="86" t="str">
        <f>Assumptions!A39</f>
        <v>Employee Salaries</v>
      </c>
      <c r="B11" s="3"/>
      <c r="C11" s="103">
        <f>Assumptions!B39*3</f>
        <v>0</v>
      </c>
      <c r="D11" s="103">
        <f>Assumptions!C39*3</f>
        <v>0</v>
      </c>
      <c r="E11" s="103">
        <f>Assumptions!D39*3</f>
        <v>0</v>
      </c>
      <c r="F11" s="103">
        <f>Assumptions!E39*3</f>
        <v>0</v>
      </c>
      <c r="G11" s="103">
        <f>Assumptions!F39*3</f>
        <v>0</v>
      </c>
      <c r="H11" s="103">
        <f>Assumptions!G39*3</f>
        <v>0</v>
      </c>
      <c r="I11" s="103">
        <f>Assumptions!H39*3</f>
        <v>0</v>
      </c>
      <c r="J11" s="103">
        <f>Assumptions!I39*3</f>
        <v>0</v>
      </c>
      <c r="K11" s="103">
        <f>Assumptions!J39*3</f>
        <v>0</v>
      </c>
      <c r="L11" s="103">
        <f>Assumptions!K39*3</f>
        <v>0</v>
      </c>
      <c r="M11" s="103">
        <f>Assumptions!L39*3</f>
        <v>0</v>
      </c>
      <c r="N11" s="103">
        <f>Assumptions!M39*3</f>
        <v>0</v>
      </c>
      <c r="O11" s="3"/>
      <c r="P11" s="3"/>
      <c r="Q11" s="3"/>
      <c r="R11" s="3"/>
    </row>
    <row r="12" spans="1:18" ht="16.5" customHeight="1" x14ac:dyDescent="0.3">
      <c r="A12" s="86">
        <f>Assumptions!A41</f>
        <v>0</v>
      </c>
      <c r="B12" s="3"/>
      <c r="C12" s="103">
        <f>Assumptions!B41*3</f>
        <v>0</v>
      </c>
      <c r="D12" s="103">
        <f>Assumptions!C41*3</f>
        <v>0</v>
      </c>
      <c r="E12" s="103">
        <f>Assumptions!D41*3</f>
        <v>0</v>
      </c>
      <c r="F12" s="103">
        <f>Assumptions!E41*3</f>
        <v>0</v>
      </c>
      <c r="G12" s="103">
        <f>Assumptions!F41*3</f>
        <v>0</v>
      </c>
      <c r="H12" s="103">
        <f>Assumptions!G41*3</f>
        <v>0</v>
      </c>
      <c r="I12" s="103">
        <f>Assumptions!H41*3</f>
        <v>0</v>
      </c>
      <c r="J12" s="103">
        <f>Assumptions!I41*3</f>
        <v>0</v>
      </c>
      <c r="K12" s="103">
        <f>Assumptions!J41*3</f>
        <v>0</v>
      </c>
      <c r="L12" s="103">
        <f>Assumptions!K41*3</f>
        <v>0</v>
      </c>
      <c r="M12" s="103">
        <f>Assumptions!L41*3</f>
        <v>0</v>
      </c>
      <c r="N12" s="103">
        <f>Assumptions!M41*3</f>
        <v>0</v>
      </c>
      <c r="O12" s="3"/>
      <c r="P12" s="3"/>
      <c r="Q12" s="3"/>
      <c r="R12" s="3"/>
    </row>
    <row r="13" spans="1:18" ht="16.5" customHeight="1" x14ac:dyDescent="0.3">
      <c r="A13" s="86">
        <f>Assumptions!A42</f>
        <v>0</v>
      </c>
      <c r="B13" s="3"/>
      <c r="C13" s="103">
        <f>Assumptions!B42*3</f>
        <v>0</v>
      </c>
      <c r="D13" s="103">
        <f>Assumptions!C42*3</f>
        <v>0</v>
      </c>
      <c r="E13" s="103">
        <f>Assumptions!D42*3</f>
        <v>0</v>
      </c>
      <c r="F13" s="103">
        <f>Assumptions!E42*3</f>
        <v>0</v>
      </c>
      <c r="G13" s="103">
        <f>Assumptions!F42*3</f>
        <v>0</v>
      </c>
      <c r="H13" s="103">
        <f>Assumptions!G42*3</f>
        <v>0</v>
      </c>
      <c r="I13" s="103">
        <f>Assumptions!H42*3</f>
        <v>0</v>
      </c>
      <c r="J13" s="103">
        <f>Assumptions!I42*3</f>
        <v>0</v>
      </c>
      <c r="K13" s="103">
        <f>Assumptions!J42*3</f>
        <v>0</v>
      </c>
      <c r="L13" s="103">
        <f>Assumptions!K42*3</f>
        <v>0</v>
      </c>
      <c r="M13" s="103">
        <f>Assumptions!L42*3</f>
        <v>0</v>
      </c>
      <c r="N13" s="103">
        <f>Assumptions!M42*3</f>
        <v>0</v>
      </c>
      <c r="O13" s="3"/>
      <c r="P13" s="3"/>
      <c r="Q13" s="3"/>
      <c r="R13" s="3"/>
    </row>
    <row r="14" spans="1:18" ht="13.8" x14ac:dyDescent="0.3">
      <c r="A14" s="86">
        <f>Assumptions!A43</f>
        <v>0</v>
      </c>
      <c r="B14" s="3"/>
      <c r="C14" s="103">
        <f>Assumptions!B43*3</f>
        <v>0</v>
      </c>
      <c r="D14" s="103">
        <f>Assumptions!C43*3</f>
        <v>0</v>
      </c>
      <c r="E14" s="103">
        <f>Assumptions!D43*3</f>
        <v>0</v>
      </c>
      <c r="F14" s="103">
        <f>Assumptions!E43*3</f>
        <v>0</v>
      </c>
      <c r="G14" s="103">
        <f>Assumptions!F43*3</f>
        <v>0</v>
      </c>
      <c r="H14" s="103">
        <f>Assumptions!G43*3</f>
        <v>0</v>
      </c>
      <c r="I14" s="103">
        <f>Assumptions!H43*3</f>
        <v>0</v>
      </c>
      <c r="J14" s="103">
        <f>Assumptions!I43*3</f>
        <v>0</v>
      </c>
      <c r="K14" s="103">
        <f>Assumptions!J43*3</f>
        <v>0</v>
      </c>
      <c r="L14" s="103">
        <f>Assumptions!K43*3</f>
        <v>0</v>
      </c>
      <c r="M14" s="103">
        <f>Assumptions!L43*3</f>
        <v>0</v>
      </c>
      <c r="N14" s="103">
        <f>Assumptions!M43*3</f>
        <v>0</v>
      </c>
      <c r="O14" s="3"/>
      <c r="P14" s="3"/>
      <c r="Q14" s="3"/>
      <c r="R14" s="3"/>
    </row>
    <row r="15" spans="1:18" ht="13.8" x14ac:dyDescent="0.3">
      <c r="A15" s="86">
        <f>Assumptions!A40</f>
        <v>0</v>
      </c>
      <c r="B15" s="3"/>
      <c r="C15" s="103">
        <f>Assumptions!B40*3</f>
        <v>0</v>
      </c>
      <c r="D15" s="103">
        <f>Assumptions!C40*3</f>
        <v>0</v>
      </c>
      <c r="E15" s="103">
        <f>Assumptions!D40*3</f>
        <v>0</v>
      </c>
      <c r="F15" s="103">
        <f>Assumptions!E40*3</f>
        <v>0</v>
      </c>
      <c r="G15" s="103">
        <f>Assumptions!F40*3</f>
        <v>0</v>
      </c>
      <c r="H15" s="103">
        <f>Assumptions!G40*3</f>
        <v>0</v>
      </c>
      <c r="I15" s="103">
        <f>Assumptions!H40*3</f>
        <v>0</v>
      </c>
      <c r="J15" s="103">
        <f>Assumptions!I40*3</f>
        <v>0</v>
      </c>
      <c r="K15" s="103">
        <f>Assumptions!J40*3</f>
        <v>0</v>
      </c>
      <c r="L15" s="103">
        <f>Assumptions!K40*3</f>
        <v>0</v>
      </c>
      <c r="M15" s="103">
        <f>Assumptions!L40*3</f>
        <v>0</v>
      </c>
      <c r="N15" s="103">
        <f>Assumptions!M40*3</f>
        <v>0</v>
      </c>
      <c r="O15" s="3"/>
      <c r="P15" s="3"/>
      <c r="Q15" s="3"/>
      <c r="R15" s="3"/>
    </row>
    <row r="16" spans="1:18" ht="13.8" x14ac:dyDescent="0.3">
      <c r="A16" s="86" t="str">
        <f>Assumptions!A48</f>
        <v>Depreciation &amp; amortization</v>
      </c>
      <c r="B16" s="3"/>
      <c r="C16" s="103">
        <f>Assumptions!B48*3</f>
        <v>0</v>
      </c>
      <c r="D16" s="103">
        <f>Assumptions!C48*3</f>
        <v>0</v>
      </c>
      <c r="E16" s="103">
        <f>Assumptions!D48*3</f>
        <v>0</v>
      </c>
      <c r="F16" s="103">
        <f>Assumptions!E48*3</f>
        <v>0</v>
      </c>
      <c r="G16" s="103">
        <f>Assumptions!F48*3</f>
        <v>0</v>
      </c>
      <c r="H16" s="103">
        <f>Assumptions!G48*3</f>
        <v>0</v>
      </c>
      <c r="I16" s="103">
        <f>Assumptions!H48*3</f>
        <v>0</v>
      </c>
      <c r="J16" s="103">
        <f>Assumptions!I48*3</f>
        <v>0</v>
      </c>
      <c r="K16" s="103">
        <f>Assumptions!J48*3</f>
        <v>0</v>
      </c>
      <c r="L16" s="103">
        <f>Assumptions!K48*3</f>
        <v>0</v>
      </c>
      <c r="M16" s="103">
        <f>Assumptions!L48*3</f>
        <v>0</v>
      </c>
      <c r="N16" s="103">
        <f>Assumptions!M48*3</f>
        <v>0</v>
      </c>
      <c r="O16" s="3"/>
      <c r="P16" s="3"/>
      <c r="Q16" s="3"/>
      <c r="R16" s="3"/>
    </row>
    <row r="17" spans="1:18" ht="14.4" thickBot="1" x14ac:dyDescent="0.35">
      <c r="A17" s="87" t="str">
        <f>Assumptions!A49</f>
        <v>Provision for indemnity</v>
      </c>
      <c r="B17" s="3"/>
      <c r="C17" s="104">
        <f>Assumptions!B49*3</f>
        <v>0</v>
      </c>
      <c r="D17" s="104">
        <f>Assumptions!C49*3</f>
        <v>0</v>
      </c>
      <c r="E17" s="104">
        <f>Assumptions!D49*3</f>
        <v>0</v>
      </c>
      <c r="F17" s="104">
        <f>Assumptions!E49*3</f>
        <v>0</v>
      </c>
      <c r="G17" s="104">
        <f>Assumptions!F49*3</f>
        <v>0</v>
      </c>
      <c r="H17" s="104">
        <f>Assumptions!G49*3</f>
        <v>0</v>
      </c>
      <c r="I17" s="104">
        <f>Assumptions!H49*3</f>
        <v>0</v>
      </c>
      <c r="J17" s="104">
        <f>Assumptions!I49*3</f>
        <v>0</v>
      </c>
      <c r="K17" s="104">
        <f>Assumptions!J49*3</f>
        <v>0</v>
      </c>
      <c r="L17" s="104">
        <f>Assumptions!K49*3</f>
        <v>0</v>
      </c>
      <c r="M17" s="104">
        <f>Assumptions!L49*3</f>
        <v>0</v>
      </c>
      <c r="N17" s="104">
        <f>Assumptions!M49*3</f>
        <v>0</v>
      </c>
      <c r="O17" s="3"/>
      <c r="P17" s="3"/>
      <c r="Q17" s="3"/>
      <c r="R17" s="3"/>
    </row>
    <row r="18" spans="1:18" ht="14.4" thickBot="1" x14ac:dyDescent="0.35">
      <c r="A18" s="84" t="s">
        <v>40</v>
      </c>
      <c r="B18" s="85"/>
      <c r="C18" s="105">
        <f t="shared" ref="C18:N18" si="4">SUM(C10:C17)</f>
        <v>0</v>
      </c>
      <c r="D18" s="105">
        <f t="shared" si="4"/>
        <v>0</v>
      </c>
      <c r="E18" s="105">
        <f t="shared" si="4"/>
        <v>0</v>
      </c>
      <c r="F18" s="105">
        <f t="shared" si="4"/>
        <v>0</v>
      </c>
      <c r="G18" s="105">
        <f t="shared" si="4"/>
        <v>0</v>
      </c>
      <c r="H18" s="105">
        <f t="shared" si="4"/>
        <v>0</v>
      </c>
      <c r="I18" s="105">
        <f t="shared" si="4"/>
        <v>0</v>
      </c>
      <c r="J18" s="105">
        <f t="shared" si="4"/>
        <v>0</v>
      </c>
      <c r="K18" s="105">
        <f t="shared" si="4"/>
        <v>0</v>
      </c>
      <c r="L18" s="105">
        <f t="shared" si="4"/>
        <v>0</v>
      </c>
      <c r="M18" s="105">
        <f t="shared" si="4"/>
        <v>0</v>
      </c>
      <c r="N18" s="105">
        <f t="shared" si="4"/>
        <v>0</v>
      </c>
      <c r="O18" s="3"/>
      <c r="P18" s="3"/>
      <c r="Q18" s="3"/>
      <c r="R18" s="3"/>
    </row>
    <row r="19" spans="1:18" ht="12" customHeight="1" x14ac:dyDescent="0.3">
      <c r="A19" s="88" t="s">
        <v>41</v>
      </c>
      <c r="B19" s="73"/>
      <c r="C19" s="106" t="e">
        <f t="shared" ref="C19:N19" si="5">C7-C18</f>
        <v>#DIV/0!</v>
      </c>
      <c r="D19" s="106" t="e">
        <f t="shared" si="5"/>
        <v>#DIV/0!</v>
      </c>
      <c r="E19" s="106" t="e">
        <f t="shared" si="5"/>
        <v>#DIV/0!</v>
      </c>
      <c r="F19" s="106" t="e">
        <f t="shared" si="5"/>
        <v>#DIV/0!</v>
      </c>
      <c r="G19" s="106" t="e">
        <f t="shared" si="5"/>
        <v>#DIV/0!</v>
      </c>
      <c r="H19" s="106" t="e">
        <f t="shared" si="5"/>
        <v>#DIV/0!</v>
      </c>
      <c r="I19" s="106" t="e">
        <f t="shared" si="5"/>
        <v>#DIV/0!</v>
      </c>
      <c r="J19" s="106" t="e">
        <f t="shared" si="5"/>
        <v>#DIV/0!</v>
      </c>
      <c r="K19" s="106" t="e">
        <f t="shared" si="5"/>
        <v>#DIV/0!</v>
      </c>
      <c r="L19" s="106" t="e">
        <f t="shared" si="5"/>
        <v>#DIV/0!</v>
      </c>
      <c r="M19" s="106" t="e">
        <f t="shared" si="5"/>
        <v>#DIV/0!</v>
      </c>
      <c r="N19" s="106" t="e">
        <f t="shared" si="5"/>
        <v>#DIV/0!</v>
      </c>
      <c r="O19" s="3"/>
      <c r="P19" s="3"/>
      <c r="Q19" s="3"/>
      <c r="R19" s="3"/>
    </row>
    <row r="20" spans="1:18" ht="13.8" x14ac:dyDescent="0.3">
      <c r="A20" s="86" t="s">
        <v>42</v>
      </c>
      <c r="B20" s="3"/>
      <c r="C20" s="107" t="e">
        <f t="shared" ref="C20:N20" si="6">C19+C16</f>
        <v>#DIV/0!</v>
      </c>
      <c r="D20" s="107" t="e">
        <f t="shared" si="6"/>
        <v>#DIV/0!</v>
      </c>
      <c r="E20" s="107" t="e">
        <f t="shared" si="6"/>
        <v>#DIV/0!</v>
      </c>
      <c r="F20" s="107" t="e">
        <f t="shared" si="6"/>
        <v>#DIV/0!</v>
      </c>
      <c r="G20" s="107" t="e">
        <f t="shared" si="6"/>
        <v>#DIV/0!</v>
      </c>
      <c r="H20" s="107" t="e">
        <f t="shared" si="6"/>
        <v>#DIV/0!</v>
      </c>
      <c r="I20" s="107" t="e">
        <f t="shared" si="6"/>
        <v>#DIV/0!</v>
      </c>
      <c r="J20" s="107" t="e">
        <f t="shared" si="6"/>
        <v>#DIV/0!</v>
      </c>
      <c r="K20" s="107" t="e">
        <f t="shared" si="6"/>
        <v>#DIV/0!</v>
      </c>
      <c r="L20" s="107" t="e">
        <f t="shared" si="6"/>
        <v>#DIV/0!</v>
      </c>
      <c r="M20" s="107" t="e">
        <f t="shared" si="6"/>
        <v>#DIV/0!</v>
      </c>
      <c r="N20" s="107" t="e">
        <f t="shared" si="6"/>
        <v>#DIV/0!</v>
      </c>
      <c r="O20" s="3"/>
      <c r="P20" s="3"/>
      <c r="Q20" s="3"/>
      <c r="R20" s="3"/>
    </row>
    <row r="21" spans="1:18" ht="14.4" thickBot="1" x14ac:dyDescent="0.35">
      <c r="A21" s="89" t="s">
        <v>43</v>
      </c>
      <c r="B21" s="82"/>
      <c r="C21" s="99">
        <v>0</v>
      </c>
      <c r="D21" s="94">
        <v>0</v>
      </c>
      <c r="E21" s="94">
        <v>0</v>
      </c>
      <c r="F21" s="108">
        <v>0</v>
      </c>
      <c r="G21" s="99">
        <v>0</v>
      </c>
      <c r="H21" s="94">
        <v>0</v>
      </c>
      <c r="I21" s="94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3"/>
      <c r="P21" s="3"/>
      <c r="Q21" s="3"/>
      <c r="R21" s="3"/>
    </row>
    <row r="22" spans="1:18" ht="14.4" thickBot="1" x14ac:dyDescent="0.35">
      <c r="A22" s="81"/>
      <c r="B22" s="3"/>
      <c r="C22" s="100"/>
      <c r="D22" s="92"/>
      <c r="E22" s="92"/>
      <c r="F22" s="93"/>
      <c r="G22" s="100"/>
      <c r="H22" s="92"/>
      <c r="I22" s="92"/>
      <c r="J22" s="93"/>
      <c r="K22" s="100"/>
      <c r="L22" s="92"/>
      <c r="M22" s="92"/>
      <c r="N22" s="93"/>
      <c r="O22" s="3"/>
      <c r="P22" s="3"/>
      <c r="Q22" s="3"/>
      <c r="R22" s="3"/>
    </row>
    <row r="23" spans="1:18" ht="14.4" thickBot="1" x14ac:dyDescent="0.35">
      <c r="A23" s="84" t="s">
        <v>44</v>
      </c>
      <c r="B23" s="85"/>
      <c r="C23" s="105" t="e">
        <f t="shared" ref="C23:N23" si="7">C19-C21</f>
        <v>#DIV/0!</v>
      </c>
      <c r="D23" s="105" t="e">
        <f t="shared" si="7"/>
        <v>#DIV/0!</v>
      </c>
      <c r="E23" s="105" t="e">
        <f t="shared" si="7"/>
        <v>#DIV/0!</v>
      </c>
      <c r="F23" s="105" t="e">
        <f t="shared" si="7"/>
        <v>#DIV/0!</v>
      </c>
      <c r="G23" s="105" t="e">
        <f t="shared" si="7"/>
        <v>#DIV/0!</v>
      </c>
      <c r="H23" s="105" t="e">
        <f t="shared" si="7"/>
        <v>#DIV/0!</v>
      </c>
      <c r="I23" s="105" t="e">
        <f t="shared" si="7"/>
        <v>#DIV/0!</v>
      </c>
      <c r="J23" s="105" t="e">
        <f t="shared" si="7"/>
        <v>#DIV/0!</v>
      </c>
      <c r="K23" s="105" t="e">
        <f t="shared" si="7"/>
        <v>#DIV/0!</v>
      </c>
      <c r="L23" s="105" t="e">
        <f t="shared" si="7"/>
        <v>#DIV/0!</v>
      </c>
      <c r="M23" s="105" t="e">
        <f t="shared" si="7"/>
        <v>#DIV/0!</v>
      </c>
      <c r="N23" s="105" t="e">
        <f t="shared" si="7"/>
        <v>#DIV/0!</v>
      </c>
      <c r="O23" s="97" t="e">
        <f>SUM(C23:N23)</f>
        <v>#DIV/0!</v>
      </c>
      <c r="P23" s="3"/>
      <c r="Q23" s="3"/>
      <c r="R23" s="3"/>
    </row>
    <row r="24" spans="1:18" ht="13.8" x14ac:dyDescent="0.3">
      <c r="A24" s="154" t="s">
        <v>116</v>
      </c>
      <c r="B24" s="155"/>
      <c r="C24" s="156"/>
      <c r="D24" s="157"/>
      <c r="E24" s="157"/>
      <c r="F24" s="158" t="e">
        <f>SUM(C23:F23)</f>
        <v>#DIV/0!</v>
      </c>
      <c r="G24" s="156"/>
      <c r="H24" s="157"/>
      <c r="I24" s="157"/>
      <c r="J24" s="158" t="e">
        <f>SUM(G23:J23)</f>
        <v>#DIV/0!</v>
      </c>
      <c r="K24" s="156"/>
      <c r="L24" s="157"/>
      <c r="M24" s="157"/>
      <c r="N24" s="158" t="e">
        <f>SUM(K23:N23)</f>
        <v>#DIV/0!</v>
      </c>
      <c r="O24" s="46"/>
      <c r="P24" s="3"/>
      <c r="Q24" s="3"/>
      <c r="R24" s="3"/>
    </row>
    <row r="25" spans="1:18" ht="14.4" thickBot="1" x14ac:dyDescent="0.35">
      <c r="A25" s="90" t="s">
        <v>45</v>
      </c>
      <c r="B25" s="91"/>
      <c r="C25" s="109" t="e">
        <f t="shared" ref="C25:N25" si="8">C23/C4</f>
        <v>#DIV/0!</v>
      </c>
      <c r="D25" s="95" t="e">
        <f t="shared" si="8"/>
        <v>#DIV/0!</v>
      </c>
      <c r="E25" s="95" t="e">
        <f t="shared" si="8"/>
        <v>#DIV/0!</v>
      </c>
      <c r="F25" s="96" t="e">
        <f t="shared" si="8"/>
        <v>#DIV/0!</v>
      </c>
      <c r="G25" s="109" t="e">
        <f t="shared" si="8"/>
        <v>#DIV/0!</v>
      </c>
      <c r="H25" s="95" t="e">
        <f t="shared" si="8"/>
        <v>#DIV/0!</v>
      </c>
      <c r="I25" s="95" t="e">
        <f t="shared" si="8"/>
        <v>#DIV/0!</v>
      </c>
      <c r="J25" s="96" t="e">
        <f t="shared" si="8"/>
        <v>#DIV/0!</v>
      </c>
      <c r="K25" s="109" t="e">
        <f t="shared" si="8"/>
        <v>#DIV/0!</v>
      </c>
      <c r="L25" s="95" t="e">
        <f t="shared" si="8"/>
        <v>#DIV/0!</v>
      </c>
      <c r="M25" s="95" t="e">
        <f t="shared" si="8"/>
        <v>#DIV/0!</v>
      </c>
      <c r="N25" s="96" t="e">
        <f t="shared" si="8"/>
        <v>#DIV/0!</v>
      </c>
      <c r="P25" s="3"/>
      <c r="Q25" s="3"/>
      <c r="R25" s="3"/>
    </row>
    <row r="26" spans="1:18" ht="13.8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4.4" thickBo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8.600000000000001" thickBot="1" x14ac:dyDescent="0.4">
      <c r="A28" s="3"/>
      <c r="B28" s="3"/>
      <c r="C28" s="194" t="s">
        <v>120</v>
      </c>
      <c r="D28" s="203"/>
      <c r="E28" s="203"/>
      <c r="F28" s="20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4.4" thickBot="1" x14ac:dyDescent="0.35">
      <c r="A29" s="3"/>
      <c r="B29" s="3"/>
      <c r="D29" s="75" t="s">
        <v>76</v>
      </c>
      <c r="E29" s="75" t="s">
        <v>75</v>
      </c>
      <c r="F29" s="75" t="s">
        <v>74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28.2" thickBot="1" x14ac:dyDescent="0.35">
      <c r="A30" s="3"/>
      <c r="B30" s="3"/>
      <c r="C30" s="154" t="s">
        <v>116</v>
      </c>
      <c r="D30" s="105" t="e">
        <f>F24</f>
        <v>#DIV/0!</v>
      </c>
      <c r="E30" s="105" t="e">
        <f>J24</f>
        <v>#DIV/0!</v>
      </c>
      <c r="F30" s="105" t="e">
        <f>N24</f>
        <v>#DIV/0!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4.4" thickBo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4.4" thickBot="1" x14ac:dyDescent="0.35">
      <c r="A32" s="3"/>
      <c r="B32" s="3"/>
      <c r="C32" s="105"/>
      <c r="D32" s="105" t="s">
        <v>117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13.8" x14ac:dyDescent="0.3">
      <c r="B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13.8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13.8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13.8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13.8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13.8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13.8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13.8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13.8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13.8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13.8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13.8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13.8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13.8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13.8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13.8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13.8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13.8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13.8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ht="13.8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t="13.8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13.8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13.8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13.8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13.8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13.8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13.8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t="13.8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t="13.8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13.8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t="13.8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t="13.8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13.8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13.8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13.8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13.8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13.8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ht="13.8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13.8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13.8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13.8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13.8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13.8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13.8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13.8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13.8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13.8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13.8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13.8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13.8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13.8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13.8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13.8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13.8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3.8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13.8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13.8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13.8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13.8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13.8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13.8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13.8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3.8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13.8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13.8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13.8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13.8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13.8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ht="13.8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ht="13.8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ht="13.8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ht="13.8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ht="13.8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ht="13.8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ht="13.8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ht="13.8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ht="13.8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ht="13.8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ht="13.8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ht="13.8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ht="13.8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ht="13.8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ht="13.8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ht="13.8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ht="13.8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ht="13.8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ht="13.8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ht="13.8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ht="13.8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ht="13.8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ht="13.8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ht="13.8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ht="13.8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ht="13.8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ht="13.8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ht="13.8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ht="13.8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ht="13.8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ht="13.8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ht="13.8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ht="13.8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ht="13.8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ht="13.8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ht="13.8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ht="13.8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ht="13.8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ht="13.8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ht="13.8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ht="13.8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ht="13.8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ht="13.8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ht="13.8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ht="13.8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ht="13.8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ht="13.8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ht="13.8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ht="13.8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ht="13.8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ht="13.8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ht="13.8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ht="13.8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ht="13.8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ht="13.8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ht="13.8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ht="13.8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ht="13.8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ht="13.8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ht="13.8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ht="13.8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ht="13.8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ht="13.8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ht="13.8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ht="13.8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ht="13.8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ht="13.8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ht="13.8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ht="13.8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ht="13.8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ht="13.8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ht="13.8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ht="13.8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ht="13.8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ht="13.8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ht="13.8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ht="13.8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ht="13.8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ht="13.8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ht="13.8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ht="13.8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ht="13.8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ht="13.8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ht="13.8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ht="13.8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ht="13.8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ht="13.8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ht="13.8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ht="13.8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ht="13.8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ht="13.8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ht="13.8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ht="13.8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ht="13.8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ht="13.8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ht="13.8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ht="13.8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ht="13.8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ht="13.8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ht="13.8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ht="13.8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ht="13.8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ht="13.8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ht="13.8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ht="13.8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ht="13.8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ht="13.8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ht="13.8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ht="13.8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ht="13.8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ht="13.8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ht="13.8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ht="13.8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ht="13.8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ht="13.8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ht="13.8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ht="13.8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ht="13.8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ht="13.8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ht="13.8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ht="13.8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ht="13.8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ht="13.8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ht="13.8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ht="13.8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ht="13.8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ht="13.8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ht="13.8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ht="13.8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ht="13.8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ht="13.8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ht="13.8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ht="13.8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ht="13.8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ht="13.8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ht="13.8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ht="13.8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ht="13.8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ht="13.8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ht="13.8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ht="13.8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ht="13.8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ht="13.8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ht="13.8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ht="13.8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ht="13.8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ht="13.8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ht="13.8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ht="13.8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ht="13.8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ht="13.8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ht="13.8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ht="13.8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ht="13.8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ht="13.8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ht="13.8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ht="13.8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ht="13.8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ht="13.8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ht="13.8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ht="13.8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ht="13.8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3.8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3.8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3.8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ht="13.8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ht="13.8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ht="13.8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ht="13.8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ht="13.8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ht="13.8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ht="13.8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ht="13.8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ht="13.8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ht="13.8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ht="13.8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ht="13.8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ht="13.8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ht="13.8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ht="13.8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ht="13.8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ht="13.8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ht="13.8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ht="13.8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ht="13.8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ht="13.8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ht="13.8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ht="13.8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ht="13.8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ht="13.8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ht="13.8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ht="13.8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ht="13.8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ht="13.8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ht="13.8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ht="13.8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ht="13.8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ht="13.8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ht="13.8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ht="13.8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ht="13.8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ht="13.8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ht="13.8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ht="13.8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ht="13.8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ht="13.8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ht="13.8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ht="13.8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ht="13.8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ht="13.8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ht="13.8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ht="13.8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ht="13.8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ht="13.8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ht="13.8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ht="13.8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ht="13.8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ht="13.8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ht="13.8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ht="13.8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ht="13.8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ht="13.8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ht="13.8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ht="13.8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ht="13.8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ht="13.8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ht="13.8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ht="13.8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ht="13.8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ht="13.8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ht="13.8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ht="13.8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ht="13.8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ht="13.8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ht="13.8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ht="13.8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ht="13.8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ht="13.8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ht="13.8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ht="13.8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ht="13.8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ht="13.8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ht="13.8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ht="13.8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ht="13.8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ht="13.8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ht="13.8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ht="13.8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ht="13.8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ht="13.8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ht="13.8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ht="13.8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ht="13.8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ht="13.8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ht="13.8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ht="13.8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ht="13.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ht="13.8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ht="13.8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ht="13.8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ht="13.8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ht="13.8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ht="13.8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ht="13.8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ht="13.8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ht="13.8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ht="13.8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ht="13.8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ht="13.8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ht="13.8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ht="13.8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ht="13.8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ht="13.8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ht="13.8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ht="13.8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ht="13.8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ht="13.8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ht="13.8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ht="13.8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ht="13.8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ht="13.8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ht="13.8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ht="13.8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ht="13.8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ht="13.8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ht="13.8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ht="13.8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ht="13.8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ht="13.8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ht="13.8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ht="13.8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ht="13.8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ht="13.8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ht="13.8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ht="13.8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ht="13.8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ht="13.8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ht="13.8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ht="13.8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ht="13.8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ht="13.8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ht="13.8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ht="13.8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ht="13.8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ht="13.8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ht="13.8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ht="13.8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ht="13.8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ht="13.8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ht="13.8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ht="13.8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ht="13.8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ht="13.8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ht="13.8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ht="13.8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ht="13.8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ht="13.8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ht="13.8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ht="13.8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ht="13.8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ht="13.8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ht="13.8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ht="13.8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ht="13.8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ht="13.8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ht="13.8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ht="13.8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ht="13.8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ht="13.8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ht="13.8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ht="13.8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ht="13.8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ht="13.8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ht="13.8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ht="13.8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ht="13.8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ht="13.8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ht="13.8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ht="13.8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ht="13.8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ht="13.8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ht="13.8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ht="13.8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ht="13.8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ht="13.8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ht="13.8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ht="13.8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ht="13.8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ht="13.8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ht="13.8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ht="13.8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ht="13.8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ht="13.8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ht="13.8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ht="13.8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ht="13.8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ht="13.8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ht="13.8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ht="13.8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ht="13.8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ht="13.8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ht="13.8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ht="13.8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ht="13.8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ht="13.8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ht="13.8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ht="13.8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ht="13.8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ht="13.8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ht="13.8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ht="13.8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ht="13.8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ht="13.8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ht="13.8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ht="13.8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ht="13.8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ht="13.8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ht="13.8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ht="13.8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ht="13.8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ht="13.8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ht="13.8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ht="13.8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ht="13.8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ht="13.8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ht="13.8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ht="13.8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ht="13.8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ht="13.8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ht="13.8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ht="13.8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ht="13.8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ht="13.8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ht="13.8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ht="13.8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ht="13.8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ht="13.8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ht="13.8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ht="13.8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ht="13.8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ht="13.8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ht="13.8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ht="13.8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ht="13.8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ht="13.8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ht="13.8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ht="13.8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ht="13.8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ht="13.8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ht="13.8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ht="13.8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ht="13.8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ht="13.8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ht="13.8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ht="13.8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ht="13.8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ht="13.8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ht="13.8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ht="13.8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ht="13.8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ht="13.8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ht="13.8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ht="13.8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ht="13.8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ht="13.8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ht="13.8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ht="13.8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ht="13.8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ht="13.8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ht="13.8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ht="13.8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ht="13.8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ht="13.8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ht="13.8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ht="13.8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ht="13.8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ht="13.8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ht="13.8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ht="13.8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ht="13.8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ht="13.8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ht="13.8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ht="13.8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ht="13.8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ht="13.8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ht="13.8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ht="13.8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ht="13.8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ht="13.8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ht="13.8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ht="13.8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ht="13.8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ht="13.8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ht="13.8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ht="13.8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ht="13.8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ht="13.8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ht="13.8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ht="13.8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ht="13.8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ht="13.8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ht="13.8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ht="13.8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ht="13.8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ht="13.8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ht="13.8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ht="13.8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ht="13.8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ht="13.8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ht="13.8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ht="13.8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ht="13.8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ht="13.8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ht="13.8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ht="13.8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ht="13.8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ht="13.8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ht="13.8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ht="13.8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ht="13.8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ht="13.8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ht="13.8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ht="13.8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ht="13.8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ht="13.8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ht="13.8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ht="13.8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ht="13.8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ht="13.8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ht="13.8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ht="13.8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ht="13.8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ht="13.8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ht="13.8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ht="13.8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ht="13.8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ht="13.8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ht="13.8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ht="13.8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ht="13.8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ht="13.8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ht="13.8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ht="13.8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ht="13.8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ht="13.8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ht="13.8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ht="13.8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ht="13.8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ht="13.8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ht="13.8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ht="13.8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ht="13.8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ht="13.8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ht="13.8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ht="13.8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ht="13.8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ht="13.8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ht="13.8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ht="13.8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ht="13.8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ht="13.8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ht="13.8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ht="13.8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ht="13.8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ht="13.8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ht="13.8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ht="13.8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ht="13.8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ht="13.8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ht="13.8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ht="13.8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ht="13.8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ht="13.8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ht="13.8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ht="13.8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ht="13.8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ht="13.8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ht="13.8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ht="13.8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ht="13.8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ht="13.8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ht="13.8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ht="13.8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ht="13.8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ht="13.8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ht="13.8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ht="13.8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ht="13.8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ht="13.8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ht="13.8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ht="13.8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ht="13.8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ht="13.8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ht="13.8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ht="13.8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ht="13.8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ht="13.8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ht="13.8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ht="13.8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ht="13.8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ht="13.8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ht="13.8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ht="13.8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ht="13.8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ht="13.8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ht="13.8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ht="13.8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ht="13.8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ht="13.8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ht="13.8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ht="13.8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ht="13.8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ht="13.8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ht="13.8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ht="13.8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ht="13.8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ht="13.8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ht="13.8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ht="13.8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ht="13.8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ht="13.8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ht="13.8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ht="13.8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ht="13.8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ht="13.8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ht="13.8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ht="13.8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ht="13.8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ht="13.8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ht="13.8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ht="13.8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ht="13.8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ht="13.8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ht="13.8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ht="13.8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ht="13.8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ht="13.8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ht="13.8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ht="13.8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ht="13.8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ht="13.8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ht="13.8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ht="13.8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ht="13.8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ht="13.8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ht="13.8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</row>
    <row r="707" spans="1:18" ht="13.8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</row>
    <row r="708" spans="1:18" ht="13.8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ht="13.8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ht="13.8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ht="13.8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ht="13.8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ht="13.8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ht="13.8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</row>
    <row r="715" spans="1:18" ht="13.8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ht="13.8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ht="13.8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ht="13.8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ht="13.8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ht="13.8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</row>
    <row r="721" spans="1:18" ht="13.8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</row>
    <row r="722" spans="1:18" ht="13.8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 spans="1:18" ht="13.8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</row>
    <row r="724" spans="1:18" ht="13.8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</row>
    <row r="725" spans="1:18" ht="13.8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</row>
    <row r="726" spans="1:18" ht="13.8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</row>
    <row r="727" spans="1:18" ht="13.8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</row>
    <row r="728" spans="1:18" ht="13.8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</row>
    <row r="729" spans="1:18" ht="13.8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 spans="1:18" ht="13.8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</row>
    <row r="731" spans="1:18" ht="13.8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</row>
    <row r="732" spans="1:18" ht="13.8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</row>
    <row r="733" spans="1:18" ht="13.8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 spans="1:18" ht="13.8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</row>
    <row r="735" spans="1:18" ht="13.8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</row>
    <row r="736" spans="1:18" ht="13.8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 spans="1:18" ht="13.8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</row>
    <row r="738" spans="1:18" ht="13.8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</row>
    <row r="739" spans="1:18" ht="13.8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</row>
    <row r="740" spans="1:18" ht="13.8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</row>
    <row r="741" spans="1:18" ht="13.8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</row>
    <row r="742" spans="1:18" ht="13.8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1:18" ht="13.8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</row>
    <row r="744" spans="1:18" ht="13.8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</row>
    <row r="745" spans="1:18" ht="13.8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</row>
    <row r="746" spans="1:18" ht="13.8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</row>
    <row r="747" spans="1:18" ht="13.8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</row>
    <row r="748" spans="1:18" ht="13.8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</row>
    <row r="749" spans="1:18" ht="13.8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</row>
    <row r="750" spans="1:18" ht="13.8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</row>
    <row r="751" spans="1:18" ht="13.8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</row>
    <row r="752" spans="1:18" ht="13.8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</row>
    <row r="753" spans="1:18" ht="13.8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</row>
    <row r="754" spans="1:18" ht="13.8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</row>
    <row r="755" spans="1:18" ht="13.8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</row>
    <row r="756" spans="1:18" ht="13.8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</row>
    <row r="757" spans="1:18" ht="13.8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</row>
    <row r="758" spans="1:18" ht="13.8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</row>
    <row r="759" spans="1:18" ht="13.8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</row>
    <row r="760" spans="1:18" ht="13.8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</row>
    <row r="761" spans="1:18" ht="13.8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</row>
    <row r="762" spans="1:18" ht="13.8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</row>
    <row r="763" spans="1:18" ht="13.8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</row>
    <row r="764" spans="1:18" ht="13.8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</row>
    <row r="765" spans="1:18" ht="13.8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</row>
    <row r="766" spans="1:18" ht="13.8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</row>
    <row r="767" spans="1:18" ht="13.8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</row>
    <row r="768" spans="1:18" ht="13.8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</row>
    <row r="769" spans="1:18" ht="13.8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</row>
    <row r="770" spans="1:18" ht="13.8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</row>
    <row r="771" spans="1:18" ht="13.8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</row>
    <row r="772" spans="1:18" ht="13.8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</row>
    <row r="773" spans="1:18" ht="13.8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</row>
    <row r="774" spans="1:18" ht="13.8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</row>
    <row r="775" spans="1:18" ht="13.8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</row>
    <row r="776" spans="1:18" ht="13.8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</row>
    <row r="777" spans="1:18" ht="13.8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</row>
    <row r="778" spans="1:18" ht="13.8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</row>
    <row r="779" spans="1:18" ht="13.8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</row>
    <row r="780" spans="1:18" ht="13.8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</row>
    <row r="781" spans="1:18" ht="13.8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</row>
    <row r="782" spans="1:18" ht="13.8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</row>
    <row r="783" spans="1:18" ht="13.8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</row>
    <row r="784" spans="1:18" ht="13.8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</row>
    <row r="785" spans="1:18" ht="13.8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</row>
    <row r="786" spans="1:18" ht="13.8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</row>
    <row r="787" spans="1:18" ht="13.8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</row>
    <row r="788" spans="1:18" ht="13.8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</row>
    <row r="789" spans="1:18" ht="13.8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</row>
    <row r="790" spans="1:18" ht="13.8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</row>
    <row r="791" spans="1:18" ht="13.8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</row>
    <row r="792" spans="1:18" ht="13.8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</row>
    <row r="793" spans="1:18" ht="13.8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</row>
    <row r="794" spans="1:18" ht="13.8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</row>
    <row r="795" spans="1:18" ht="13.8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</row>
    <row r="796" spans="1:18" ht="13.8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</row>
    <row r="797" spans="1:18" ht="13.8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</row>
    <row r="798" spans="1:18" ht="13.8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</row>
    <row r="799" spans="1:18" ht="13.8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</row>
    <row r="800" spans="1:18" ht="13.8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</row>
    <row r="801" spans="1:18" ht="13.8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</row>
    <row r="802" spans="1:18" ht="13.8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</row>
    <row r="803" spans="1:18" ht="13.8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</row>
    <row r="804" spans="1:18" ht="13.8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</row>
    <row r="805" spans="1:18" ht="13.8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</row>
    <row r="806" spans="1:18" ht="13.8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</row>
    <row r="807" spans="1:18" ht="13.8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</row>
    <row r="808" spans="1:18" ht="13.8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</row>
    <row r="809" spans="1:18" ht="13.8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</row>
    <row r="810" spans="1:18" ht="13.8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</row>
    <row r="811" spans="1:18" ht="13.8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</row>
    <row r="812" spans="1:18" ht="13.8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</row>
    <row r="813" spans="1:18" ht="13.8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</row>
    <row r="814" spans="1:18" ht="13.8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</row>
    <row r="815" spans="1:18" ht="13.8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</row>
    <row r="816" spans="1:18" ht="13.8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</row>
    <row r="817" spans="1:18" ht="13.8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</row>
    <row r="818" spans="1:18" ht="13.8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</row>
    <row r="819" spans="1:18" ht="13.8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</row>
    <row r="820" spans="1:18" ht="13.8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</row>
    <row r="821" spans="1:18" ht="13.8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</row>
    <row r="822" spans="1:18" ht="13.8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</row>
    <row r="823" spans="1:18" ht="13.8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</row>
    <row r="824" spans="1:18" ht="13.8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</row>
    <row r="825" spans="1:18" ht="13.8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</row>
    <row r="826" spans="1:18" ht="13.8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</row>
    <row r="827" spans="1:18" ht="13.8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</row>
    <row r="828" spans="1:18" ht="13.8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</row>
    <row r="829" spans="1:18" ht="13.8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</row>
    <row r="830" spans="1:18" ht="13.8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</row>
    <row r="831" spans="1:18" ht="13.8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</row>
    <row r="832" spans="1:18" ht="13.8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</row>
    <row r="833" spans="1:18" ht="13.8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</row>
    <row r="834" spans="1:18" ht="13.8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</row>
    <row r="835" spans="1:18" ht="13.8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</row>
    <row r="836" spans="1:18" ht="13.8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</row>
    <row r="837" spans="1:18" ht="13.8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</row>
    <row r="838" spans="1:18" ht="13.8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</row>
    <row r="839" spans="1:18" ht="13.8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</row>
    <row r="840" spans="1:18" ht="13.8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</row>
    <row r="841" spans="1:18" ht="13.8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</row>
    <row r="842" spans="1:18" ht="13.8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</row>
    <row r="843" spans="1:18" ht="13.8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</row>
    <row r="844" spans="1:18" ht="13.8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</row>
    <row r="845" spans="1:18" ht="13.8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</row>
    <row r="846" spans="1:18" ht="13.8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</row>
    <row r="847" spans="1:18" ht="13.8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</row>
    <row r="848" spans="1:18" ht="13.8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</row>
    <row r="849" spans="1:18" ht="13.8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</row>
    <row r="850" spans="1:18" ht="13.8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</row>
    <row r="851" spans="1:18" ht="13.8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</row>
    <row r="852" spans="1:18" ht="13.8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</row>
    <row r="853" spans="1:18" ht="13.8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</row>
    <row r="854" spans="1:18" ht="13.8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</row>
    <row r="855" spans="1:18" ht="13.8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</row>
    <row r="856" spans="1:18" ht="13.8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</row>
    <row r="857" spans="1:18" ht="13.8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</row>
    <row r="858" spans="1:18" ht="13.8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</row>
    <row r="859" spans="1:18" ht="13.8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</row>
    <row r="860" spans="1:18" ht="13.8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</row>
    <row r="861" spans="1:18" ht="13.8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</row>
    <row r="862" spans="1:18" ht="13.8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</row>
    <row r="863" spans="1:18" ht="13.8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</row>
    <row r="864" spans="1:18" ht="13.8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</row>
    <row r="865" spans="1:18" ht="13.8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</row>
    <row r="866" spans="1:18" ht="13.8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</row>
    <row r="867" spans="1:18" ht="13.8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</row>
    <row r="868" spans="1:18" ht="13.8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</row>
    <row r="869" spans="1:18" ht="13.8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</row>
    <row r="870" spans="1:18" ht="13.8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</row>
    <row r="871" spans="1:18" ht="13.8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</row>
    <row r="872" spans="1:18" ht="13.8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</row>
    <row r="873" spans="1:18" ht="13.8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</row>
    <row r="874" spans="1:18" ht="13.8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</row>
    <row r="875" spans="1:18" ht="13.8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</row>
    <row r="876" spans="1:18" ht="13.8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</row>
    <row r="877" spans="1:18" ht="13.8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</row>
    <row r="878" spans="1:18" ht="13.8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</row>
    <row r="879" spans="1:18" ht="13.8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</row>
    <row r="880" spans="1:18" ht="13.8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</row>
    <row r="881" spans="1:18" ht="13.8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</row>
    <row r="882" spans="1:18" ht="13.8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</row>
    <row r="883" spans="1:18" ht="13.8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</row>
    <row r="884" spans="1:18" ht="13.8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</row>
    <row r="885" spans="1:18" ht="13.8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</row>
    <row r="886" spans="1:18" ht="13.8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</row>
    <row r="887" spans="1:18" ht="13.8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</row>
    <row r="888" spans="1:18" ht="13.8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</row>
    <row r="889" spans="1:18" ht="13.8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</row>
    <row r="890" spans="1:18" ht="13.8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</row>
    <row r="891" spans="1:18" ht="13.8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</row>
    <row r="892" spans="1:18" ht="13.8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</row>
    <row r="893" spans="1:18" ht="13.8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</row>
    <row r="894" spans="1:18" ht="13.8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</row>
    <row r="895" spans="1:18" ht="13.8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</row>
    <row r="896" spans="1:18" ht="13.8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</row>
    <row r="897" spans="1:18" ht="13.8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</row>
    <row r="898" spans="1:18" ht="13.8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</row>
    <row r="899" spans="1:18" ht="13.8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</row>
    <row r="900" spans="1:18" ht="13.8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</row>
    <row r="901" spans="1:18" ht="13.8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</row>
    <row r="902" spans="1:18" ht="13.8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</row>
    <row r="903" spans="1:18" ht="13.8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</row>
    <row r="904" spans="1:18" ht="13.8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</row>
    <row r="905" spans="1:18" ht="13.8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</row>
    <row r="906" spans="1:18" ht="13.8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</row>
    <row r="907" spans="1:18" ht="13.8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</row>
    <row r="908" spans="1:18" ht="13.8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</row>
    <row r="909" spans="1:18" ht="13.8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</row>
    <row r="910" spans="1:18" ht="13.8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</row>
    <row r="911" spans="1:18" ht="13.8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</row>
    <row r="912" spans="1:18" ht="13.8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</row>
    <row r="913" spans="1:18" ht="13.8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</row>
    <row r="914" spans="1:18" ht="13.8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</row>
    <row r="915" spans="1:18" ht="13.8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</row>
    <row r="916" spans="1:18" ht="13.8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</row>
    <row r="917" spans="1:18" ht="13.8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</row>
    <row r="918" spans="1:18" ht="13.8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</row>
    <row r="919" spans="1:18" ht="13.8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</row>
    <row r="920" spans="1:18" ht="13.8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</row>
    <row r="921" spans="1:18" ht="13.8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</row>
    <row r="922" spans="1:18" ht="13.8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</row>
    <row r="923" spans="1:18" ht="13.8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</row>
    <row r="924" spans="1:18" ht="13.8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</row>
    <row r="925" spans="1:18" ht="13.8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</row>
    <row r="926" spans="1:18" ht="13.8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</row>
    <row r="927" spans="1:18" ht="13.8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</row>
    <row r="928" spans="1:18" ht="13.8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</row>
    <row r="929" spans="1:18" ht="13.8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</row>
    <row r="930" spans="1:18" ht="13.8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</row>
    <row r="931" spans="1:18" ht="13.8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</row>
    <row r="932" spans="1:18" ht="13.8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</row>
    <row r="933" spans="1:18" ht="13.8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</row>
    <row r="934" spans="1:18" ht="13.8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</row>
    <row r="935" spans="1:18" ht="13.8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</row>
    <row r="936" spans="1:18" ht="13.8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</row>
    <row r="937" spans="1:18" ht="13.8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</row>
    <row r="938" spans="1:18" ht="13.8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</row>
    <row r="939" spans="1:18" ht="13.8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</row>
    <row r="940" spans="1:18" ht="13.8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</row>
    <row r="941" spans="1:18" ht="13.8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</row>
    <row r="942" spans="1:18" ht="13.8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</row>
    <row r="943" spans="1:18" ht="13.8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</row>
    <row r="944" spans="1:18" ht="13.8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</row>
    <row r="945" spans="1:18" ht="13.8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</row>
    <row r="946" spans="1:18" ht="13.8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</row>
    <row r="947" spans="1:18" ht="13.8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</row>
    <row r="948" spans="1:18" ht="13.8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</row>
    <row r="949" spans="1:18" ht="13.8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</row>
    <row r="950" spans="1:18" ht="13.8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</row>
    <row r="951" spans="1:18" ht="13.8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</row>
    <row r="952" spans="1:18" ht="13.8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</row>
    <row r="953" spans="1:18" ht="13.8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</row>
    <row r="954" spans="1:18" ht="13.8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</row>
    <row r="955" spans="1:18" ht="13.8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</row>
    <row r="956" spans="1:18" ht="13.8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</row>
    <row r="957" spans="1:18" ht="13.8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</row>
    <row r="958" spans="1:18" ht="13.8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</row>
    <row r="959" spans="1:18" ht="13.8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</row>
    <row r="960" spans="1:18" ht="13.8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</row>
  </sheetData>
  <mergeCells count="5">
    <mergeCell ref="C2:F2"/>
    <mergeCell ref="G2:J2"/>
    <mergeCell ref="K2:N2"/>
    <mergeCell ref="C1:F1"/>
    <mergeCell ref="C28:F28"/>
  </mergeCells>
  <pageMargins left="0" right="0" top="0" bottom="0" header="0" footer="0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zoomScale="110" zoomScaleNormal="110" workbookViewId="0">
      <pane ySplit="2" topLeftCell="A17" activePane="bottomLeft" state="frozen"/>
      <selection pane="bottomLeft" activeCell="H41" sqref="H41"/>
    </sheetView>
  </sheetViews>
  <sheetFormatPr defaultColWidth="15.109375" defaultRowHeight="15" customHeight="1" x14ac:dyDescent="0.3"/>
  <cols>
    <col min="1" max="1" width="32.6640625" style="4" bestFit="1" customWidth="1"/>
    <col min="2" max="2" width="17.33203125" style="4" bestFit="1" customWidth="1"/>
    <col min="3" max="3" width="13.5546875" style="4" bestFit="1" customWidth="1"/>
    <col min="4" max="10" width="14.44140625" style="4" bestFit="1" customWidth="1"/>
    <col min="11" max="11" width="14.88671875" style="4" bestFit="1" customWidth="1"/>
    <col min="12" max="14" width="14.6640625" style="4" bestFit="1" customWidth="1"/>
    <col min="15" max="18" width="12.44140625" style="4" bestFit="1" customWidth="1"/>
    <col min="19" max="16384" width="15.109375" style="4"/>
  </cols>
  <sheetData>
    <row r="1" spans="1:18" ht="18.600000000000001" thickBot="1" x14ac:dyDescent="0.4">
      <c r="A1" s="15"/>
      <c r="B1" s="3"/>
      <c r="C1" s="5"/>
      <c r="D1" s="5"/>
      <c r="E1" s="5"/>
      <c r="F1" s="206" t="s">
        <v>98</v>
      </c>
      <c r="G1" s="206"/>
      <c r="H1" s="206"/>
      <c r="I1" s="206"/>
      <c r="J1" s="206"/>
      <c r="K1" s="206"/>
      <c r="L1" s="206"/>
      <c r="M1" s="5"/>
      <c r="N1" s="5"/>
      <c r="O1" s="3"/>
      <c r="P1" s="3"/>
      <c r="Q1" s="3"/>
      <c r="R1" s="3"/>
    </row>
    <row r="2" spans="1:18" ht="15" customHeight="1" x14ac:dyDescent="0.3">
      <c r="A2" s="3"/>
      <c r="B2" s="204" t="s">
        <v>17</v>
      </c>
      <c r="C2" s="200" t="s">
        <v>76</v>
      </c>
      <c r="D2" s="201"/>
      <c r="E2" s="201"/>
      <c r="F2" s="202"/>
      <c r="G2" s="200" t="s">
        <v>75</v>
      </c>
      <c r="H2" s="201"/>
      <c r="I2" s="201"/>
      <c r="J2" s="202"/>
      <c r="K2" s="200" t="s">
        <v>74</v>
      </c>
      <c r="L2" s="201"/>
      <c r="M2" s="201"/>
      <c r="N2" s="202"/>
      <c r="O2" s="3"/>
      <c r="P2" s="3"/>
      <c r="Q2" s="3"/>
      <c r="R2" s="3"/>
    </row>
    <row r="3" spans="1:18" ht="14.4" thickBot="1" x14ac:dyDescent="0.35">
      <c r="A3" s="3"/>
      <c r="B3" s="205"/>
      <c r="C3" s="74" t="s">
        <v>5</v>
      </c>
      <c r="D3" s="23" t="s">
        <v>6</v>
      </c>
      <c r="E3" s="23" t="s">
        <v>7</v>
      </c>
      <c r="F3" s="24" t="s">
        <v>8</v>
      </c>
      <c r="G3" s="74" t="s">
        <v>5</v>
      </c>
      <c r="H3" s="23" t="s">
        <v>6</v>
      </c>
      <c r="I3" s="23" t="s">
        <v>7</v>
      </c>
      <c r="J3" s="24" t="s">
        <v>8</v>
      </c>
      <c r="K3" s="74" t="s">
        <v>5</v>
      </c>
      <c r="L3" s="23" t="s">
        <v>6</v>
      </c>
      <c r="M3" s="23" t="s">
        <v>7</v>
      </c>
      <c r="N3" s="24" t="s">
        <v>8</v>
      </c>
      <c r="O3" s="3"/>
      <c r="P3" s="3"/>
      <c r="Q3" s="3"/>
      <c r="R3" s="3"/>
    </row>
    <row r="4" spans="1:18" ht="13.8" x14ac:dyDescent="0.3">
      <c r="A4" s="115" t="s">
        <v>46</v>
      </c>
      <c r="B4" s="3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3"/>
      <c r="P4" s="3"/>
      <c r="Q4" s="3"/>
      <c r="R4" s="3"/>
    </row>
    <row r="5" spans="1:18" ht="13.8" x14ac:dyDescent="0.3">
      <c r="A5" s="116" t="s">
        <v>47</v>
      </c>
      <c r="B5" s="3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"/>
      <c r="P5" s="3"/>
      <c r="Q5" s="3"/>
      <c r="R5" s="3"/>
    </row>
    <row r="6" spans="1:18" ht="13.8" x14ac:dyDescent="0.3">
      <c r="A6" s="116" t="s">
        <v>48</v>
      </c>
      <c r="B6" s="3"/>
      <c r="C6" s="31" t="e">
        <f>'Profit &amp; Loss'!C4</f>
        <v>#DIV/0!</v>
      </c>
      <c r="D6" s="31" t="e">
        <f>'Profit &amp; Loss'!D4</f>
        <v>#DIV/0!</v>
      </c>
      <c r="E6" s="31" t="e">
        <f>'Profit &amp; Loss'!E4</f>
        <v>#DIV/0!</v>
      </c>
      <c r="F6" s="31" t="e">
        <f>'Profit &amp; Loss'!F4</f>
        <v>#DIV/0!</v>
      </c>
      <c r="G6" s="31" t="e">
        <f>'Profit &amp; Loss'!G4</f>
        <v>#DIV/0!</v>
      </c>
      <c r="H6" s="31" t="e">
        <f>'Profit &amp; Loss'!H4</f>
        <v>#DIV/0!</v>
      </c>
      <c r="I6" s="31" t="e">
        <f>'Profit &amp; Loss'!I4</f>
        <v>#DIV/0!</v>
      </c>
      <c r="J6" s="31" t="e">
        <f>'Profit &amp; Loss'!J4</f>
        <v>#DIV/0!</v>
      </c>
      <c r="K6" s="31" t="e">
        <f>'Profit &amp; Loss'!K4</f>
        <v>#DIV/0!</v>
      </c>
      <c r="L6" s="31" t="e">
        <f>'Profit &amp; Loss'!L4</f>
        <v>#DIV/0!</v>
      </c>
      <c r="M6" s="31" t="e">
        <f>'Profit &amp; Loss'!M4</f>
        <v>#DIV/0!</v>
      </c>
      <c r="N6" s="31" t="e">
        <f>'Profit &amp; Loss'!N4</f>
        <v>#DIV/0!</v>
      </c>
      <c r="O6" s="3"/>
      <c r="P6" s="3"/>
      <c r="Q6" s="3"/>
      <c r="R6" s="3"/>
    </row>
    <row r="7" spans="1:18" ht="13.8" x14ac:dyDescent="0.3">
      <c r="A7" s="116" t="s">
        <v>49</v>
      </c>
      <c r="B7" s="3"/>
      <c r="C7" s="31" t="e">
        <f>-'Profit &amp; Loss'!C5</f>
        <v>#DIV/0!</v>
      </c>
      <c r="D7" s="31" t="e">
        <f>-'Profit &amp; Loss'!D5</f>
        <v>#DIV/0!</v>
      </c>
      <c r="E7" s="31" t="e">
        <f>-'Profit &amp; Loss'!E5</f>
        <v>#DIV/0!</v>
      </c>
      <c r="F7" s="31" t="e">
        <f>-'Profit &amp; Loss'!F5</f>
        <v>#DIV/0!</v>
      </c>
      <c r="G7" s="31" t="e">
        <f>-'Profit &amp; Loss'!G5</f>
        <v>#DIV/0!</v>
      </c>
      <c r="H7" s="31" t="e">
        <f>-'Profit &amp; Loss'!H5</f>
        <v>#DIV/0!</v>
      </c>
      <c r="I7" s="31" t="e">
        <f>-'Profit &amp; Loss'!I5</f>
        <v>#DIV/0!</v>
      </c>
      <c r="J7" s="31" t="e">
        <f>-'Profit &amp; Loss'!J5</f>
        <v>#DIV/0!</v>
      </c>
      <c r="K7" s="31" t="e">
        <f>-'Profit &amp; Loss'!K5</f>
        <v>#DIV/0!</v>
      </c>
      <c r="L7" s="31" t="e">
        <f>-'Profit &amp; Loss'!L5</f>
        <v>#DIV/0!</v>
      </c>
      <c r="M7" s="31" t="e">
        <f>-'Profit &amp; Loss'!M5</f>
        <v>#DIV/0!</v>
      </c>
      <c r="N7" s="31" t="e">
        <f>-'Profit &amp; Loss'!N5</f>
        <v>#DIV/0!</v>
      </c>
      <c r="O7" s="3"/>
      <c r="P7" s="3"/>
      <c r="Q7" s="3"/>
      <c r="R7" s="3"/>
    </row>
    <row r="8" spans="1:18" ht="13.8" x14ac:dyDescent="0.3">
      <c r="A8" s="116" t="s">
        <v>50</v>
      </c>
      <c r="B8" s="3"/>
      <c r="C8" s="31" t="e">
        <f t="shared" ref="C8" si="0">SUM(C6:C7)</f>
        <v>#DIV/0!</v>
      </c>
      <c r="D8" s="31" t="e">
        <f t="shared" ref="D8:N8" si="1">SUM(D6:D7)</f>
        <v>#DIV/0!</v>
      </c>
      <c r="E8" s="31" t="e">
        <f t="shared" si="1"/>
        <v>#DIV/0!</v>
      </c>
      <c r="F8" s="31" t="e">
        <f t="shared" si="1"/>
        <v>#DIV/0!</v>
      </c>
      <c r="G8" s="31" t="e">
        <f t="shared" si="1"/>
        <v>#DIV/0!</v>
      </c>
      <c r="H8" s="31" t="e">
        <f t="shared" si="1"/>
        <v>#DIV/0!</v>
      </c>
      <c r="I8" s="31" t="e">
        <f t="shared" si="1"/>
        <v>#DIV/0!</v>
      </c>
      <c r="J8" s="31" t="e">
        <f t="shared" si="1"/>
        <v>#DIV/0!</v>
      </c>
      <c r="K8" s="31" t="e">
        <f t="shared" si="1"/>
        <v>#DIV/0!</v>
      </c>
      <c r="L8" s="31" t="e">
        <f t="shared" si="1"/>
        <v>#DIV/0!</v>
      </c>
      <c r="M8" s="31" t="e">
        <f t="shared" si="1"/>
        <v>#DIV/0!</v>
      </c>
      <c r="N8" s="31" t="e">
        <f t="shared" si="1"/>
        <v>#DIV/0!</v>
      </c>
      <c r="O8" s="3"/>
      <c r="P8" s="3"/>
      <c r="Q8" s="3"/>
      <c r="R8" s="3"/>
    </row>
    <row r="9" spans="1:18" ht="13.8" x14ac:dyDescent="0.3">
      <c r="A9" s="116"/>
      <c r="B9" s="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"/>
      <c r="P9" s="3"/>
      <c r="Q9" s="3"/>
      <c r="R9" s="3"/>
    </row>
    <row r="10" spans="1:18" ht="13.8" x14ac:dyDescent="0.3">
      <c r="A10" s="116" t="s">
        <v>51</v>
      </c>
      <c r="B10" s="3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"/>
      <c r="P10" s="3"/>
      <c r="Q10" s="3"/>
      <c r="R10" s="3"/>
    </row>
    <row r="11" spans="1:18" ht="13.8" x14ac:dyDescent="0.3">
      <c r="A11" s="116" t="s">
        <v>52</v>
      </c>
      <c r="B11" s="3"/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"/>
      <c r="P11" s="3"/>
      <c r="Q11" s="3"/>
      <c r="R11" s="3"/>
    </row>
    <row r="12" spans="1:18" ht="13.8" x14ac:dyDescent="0.3">
      <c r="A12" s="116" t="s">
        <v>53</v>
      </c>
      <c r="B12" s="3"/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"/>
      <c r="P12" s="3"/>
      <c r="Q12" s="3"/>
      <c r="R12" s="3"/>
    </row>
    <row r="13" spans="1:18" ht="13.8" x14ac:dyDescent="0.3">
      <c r="A13" s="116" t="s">
        <v>54</v>
      </c>
      <c r="B13" s="3"/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"/>
      <c r="P13" s="3"/>
      <c r="Q13" s="3"/>
      <c r="R13" s="3"/>
    </row>
    <row r="14" spans="1:18" ht="13.8" x14ac:dyDescent="0.3">
      <c r="A14" s="116" t="s">
        <v>55</v>
      </c>
      <c r="B14" s="3"/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"/>
      <c r="P14" s="3"/>
      <c r="Q14" s="3"/>
      <c r="R14" s="3"/>
    </row>
    <row r="15" spans="1:18" ht="13.8" x14ac:dyDescent="0.3">
      <c r="A15" s="116" t="s">
        <v>56</v>
      </c>
      <c r="B15" s="3"/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"/>
      <c r="P15" s="3"/>
      <c r="Q15" s="3"/>
      <c r="R15" s="3"/>
    </row>
    <row r="16" spans="1:18" ht="13.8" x14ac:dyDescent="0.3">
      <c r="A16" s="116" t="s">
        <v>57</v>
      </c>
      <c r="B16" s="3"/>
      <c r="C16" s="31">
        <f t="shared" ref="C16" si="2">SUM(C11:C15)</f>
        <v>0</v>
      </c>
      <c r="D16" s="31">
        <f t="shared" ref="D16:N16" si="3">SUM(D11:D15)</f>
        <v>0</v>
      </c>
      <c r="E16" s="31">
        <f t="shared" si="3"/>
        <v>0</v>
      </c>
      <c r="F16" s="31">
        <f t="shared" si="3"/>
        <v>0</v>
      </c>
      <c r="G16" s="31">
        <f t="shared" si="3"/>
        <v>0</v>
      </c>
      <c r="H16" s="31">
        <f t="shared" si="3"/>
        <v>0</v>
      </c>
      <c r="I16" s="31">
        <f t="shared" si="3"/>
        <v>0</v>
      </c>
      <c r="J16" s="31">
        <f t="shared" si="3"/>
        <v>0</v>
      </c>
      <c r="K16" s="31">
        <f t="shared" si="3"/>
        <v>0</v>
      </c>
      <c r="L16" s="31">
        <f t="shared" si="3"/>
        <v>0</v>
      </c>
      <c r="M16" s="31">
        <f t="shared" si="3"/>
        <v>0</v>
      </c>
      <c r="N16" s="31">
        <f t="shared" si="3"/>
        <v>0</v>
      </c>
      <c r="O16" s="3"/>
      <c r="P16" s="3"/>
      <c r="Q16" s="3"/>
      <c r="R16" s="3"/>
    </row>
    <row r="17" spans="1:22" ht="13.8" x14ac:dyDescent="0.3">
      <c r="A17" s="116"/>
      <c r="B17" s="3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"/>
      <c r="P17" s="3"/>
      <c r="Q17" s="3"/>
      <c r="R17" s="3"/>
    </row>
    <row r="18" spans="1:22" ht="13.8" x14ac:dyDescent="0.3">
      <c r="A18" s="116" t="s">
        <v>58</v>
      </c>
      <c r="B18" s="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"/>
      <c r="P18" s="3"/>
      <c r="Q18" s="3"/>
      <c r="R18" s="3"/>
    </row>
    <row r="19" spans="1:22" ht="13.8" x14ac:dyDescent="0.3">
      <c r="A19" s="116"/>
      <c r="B19" s="3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"/>
      <c r="P19" s="3"/>
      <c r="Q19" s="3"/>
      <c r="R19" s="3"/>
    </row>
    <row r="20" spans="1:22" ht="13.8" x14ac:dyDescent="0.3">
      <c r="A20" s="116" t="s">
        <v>59</v>
      </c>
      <c r="B20" s="3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"/>
      <c r="P20" s="3"/>
      <c r="Q20" s="3"/>
      <c r="R20" s="3"/>
    </row>
    <row r="21" spans="1:22" ht="13.8" x14ac:dyDescent="0.3">
      <c r="A21" s="116" t="s">
        <v>60</v>
      </c>
      <c r="B21" s="3"/>
      <c r="C21" s="31">
        <f>'Profit &amp; Loss'!C18-'Profit &amp; Loss'!C16-'Profit &amp; Loss'!C17</f>
        <v>0</v>
      </c>
      <c r="D21" s="31">
        <f>'Profit &amp; Loss'!D18-'Profit &amp; Loss'!D16-'Profit &amp; Loss'!D17</f>
        <v>0</v>
      </c>
      <c r="E21" s="31">
        <f>'Profit &amp; Loss'!E18-'Profit &amp; Loss'!E16-'Profit &amp; Loss'!E17</f>
        <v>0</v>
      </c>
      <c r="F21" s="31">
        <f>'Profit &amp; Loss'!F18-'Profit &amp; Loss'!F16-'Profit &amp; Loss'!F17</f>
        <v>0</v>
      </c>
      <c r="G21" s="31">
        <f>'Profit &amp; Loss'!G18-'Profit &amp; Loss'!G16-'Profit &amp; Loss'!G17</f>
        <v>0</v>
      </c>
      <c r="H21" s="31">
        <f>'Profit &amp; Loss'!H18-'Profit &amp; Loss'!H16-'Profit &amp; Loss'!H17</f>
        <v>0</v>
      </c>
      <c r="I21" s="31">
        <f>'Profit &amp; Loss'!I18-'Profit &amp; Loss'!I16-'Profit &amp; Loss'!I17</f>
        <v>0</v>
      </c>
      <c r="J21" s="31">
        <f>'Profit &amp; Loss'!J18-'Profit &amp; Loss'!J16-'Profit &amp; Loss'!J17</f>
        <v>0</v>
      </c>
      <c r="K21" s="31">
        <f>'Profit &amp; Loss'!K18-'Profit &amp; Loss'!K16-'Profit &amp; Loss'!K17</f>
        <v>0</v>
      </c>
      <c r="L21" s="31">
        <f>'Profit &amp; Loss'!L18-'Profit &amp; Loss'!L16-'Profit &amp; Loss'!L17</f>
        <v>0</v>
      </c>
      <c r="M21" s="31">
        <f>'Profit &amp; Loss'!M18-'Profit &amp; Loss'!M16-'Profit &amp; Loss'!M17</f>
        <v>0</v>
      </c>
      <c r="N21" s="31">
        <f>'Profit &amp; Loss'!N18-'Profit &amp; Loss'!N16-'Profit &amp; Loss'!N17</f>
        <v>0</v>
      </c>
      <c r="O21" s="3"/>
      <c r="P21" s="3"/>
      <c r="Q21" s="3"/>
      <c r="R21" s="3"/>
    </row>
    <row r="22" spans="1:22" ht="13.8" x14ac:dyDescent="0.3">
      <c r="A22" s="116"/>
      <c r="B22" s="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"/>
      <c r="P22" s="3"/>
      <c r="Q22" s="3"/>
      <c r="R22" s="3"/>
    </row>
    <row r="23" spans="1:22" ht="13.8" x14ac:dyDescent="0.3">
      <c r="A23" s="116" t="s">
        <v>61</v>
      </c>
      <c r="B23" s="3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"/>
      <c r="P23" s="3"/>
      <c r="Q23" s="3"/>
      <c r="R23" s="3"/>
    </row>
    <row r="24" spans="1:22" ht="28.2" thickBot="1" x14ac:dyDescent="0.35">
      <c r="A24" s="121" t="s">
        <v>62</v>
      </c>
      <c r="B24" s="3"/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  <c r="M24" s="122">
        <v>0</v>
      </c>
      <c r="N24" s="122">
        <v>0</v>
      </c>
      <c r="O24" s="3"/>
      <c r="P24" s="3"/>
      <c r="Q24" s="3"/>
      <c r="R24" s="3"/>
      <c r="S24" s="3"/>
      <c r="T24" s="3"/>
      <c r="U24" s="3"/>
      <c r="V24" s="3"/>
    </row>
    <row r="25" spans="1:22" ht="14.25" customHeight="1" x14ac:dyDescent="0.3">
      <c r="A25" s="115" t="s">
        <v>63</v>
      </c>
      <c r="B25" s="124"/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"/>
      <c r="P25" s="3"/>
      <c r="Q25" s="3"/>
      <c r="R25" s="3"/>
      <c r="S25" s="3"/>
      <c r="T25" s="3"/>
      <c r="U25" s="3"/>
      <c r="V25" s="3"/>
    </row>
    <row r="26" spans="1:22" ht="14.4" thickBot="1" x14ac:dyDescent="0.35">
      <c r="A26" s="117" t="s">
        <v>79</v>
      </c>
      <c r="B26" s="3"/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"/>
      <c r="P26" s="3"/>
      <c r="Q26" s="3"/>
      <c r="R26" s="3"/>
      <c r="S26" s="3"/>
      <c r="T26" s="3"/>
      <c r="U26" s="3"/>
      <c r="V26" s="3"/>
    </row>
    <row r="27" spans="1:22" ht="13.8" x14ac:dyDescent="0.3">
      <c r="A27" s="123" t="s">
        <v>64</v>
      </c>
      <c r="B27" s="124"/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3"/>
      <c r="P27" s="3"/>
      <c r="Q27" s="3"/>
      <c r="R27" s="3"/>
      <c r="S27" s="3"/>
      <c r="T27" s="3"/>
      <c r="U27" s="3"/>
      <c r="V27" s="3"/>
    </row>
    <row r="28" spans="1:22" ht="13.8" x14ac:dyDescent="0.3">
      <c r="A28" s="116" t="s">
        <v>65</v>
      </c>
      <c r="B28" s="3"/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"/>
      <c r="P28" s="3"/>
      <c r="Q28" s="3"/>
      <c r="R28" s="3"/>
      <c r="S28" s="3"/>
      <c r="T28" s="3"/>
      <c r="U28" s="3"/>
      <c r="V28" s="3"/>
    </row>
    <row r="29" spans="1:22" ht="13.8" x14ac:dyDescent="0.3">
      <c r="A29" s="116" t="s">
        <v>66</v>
      </c>
      <c r="B29" s="3"/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"/>
      <c r="P29" s="3"/>
      <c r="Q29" s="3"/>
      <c r="R29" s="3"/>
    </row>
    <row r="30" spans="1:22" ht="14.4" thickBot="1" x14ac:dyDescent="0.35">
      <c r="A30" s="117" t="s">
        <v>67</v>
      </c>
      <c r="B30" s="3"/>
      <c r="C30" s="31">
        <f t="shared" ref="C30" si="4">SUM(C24:C29)</f>
        <v>0</v>
      </c>
      <c r="D30" s="31">
        <f t="shared" ref="D30:N30" si="5">SUM(D24:D29)</f>
        <v>0</v>
      </c>
      <c r="E30" s="31">
        <f t="shared" si="5"/>
        <v>0</v>
      </c>
      <c r="F30" s="31">
        <f t="shared" si="5"/>
        <v>0</v>
      </c>
      <c r="G30" s="31">
        <f t="shared" si="5"/>
        <v>0</v>
      </c>
      <c r="H30" s="31">
        <f t="shared" si="5"/>
        <v>0</v>
      </c>
      <c r="I30" s="31">
        <f t="shared" si="5"/>
        <v>0</v>
      </c>
      <c r="J30" s="31">
        <f t="shared" si="5"/>
        <v>0</v>
      </c>
      <c r="K30" s="31">
        <f t="shared" si="5"/>
        <v>0</v>
      </c>
      <c r="L30" s="31">
        <f t="shared" si="5"/>
        <v>0</v>
      </c>
      <c r="M30" s="31">
        <f t="shared" si="5"/>
        <v>0</v>
      </c>
      <c r="N30" s="31">
        <f t="shared" si="5"/>
        <v>0</v>
      </c>
      <c r="O30" s="3"/>
      <c r="P30" s="3"/>
      <c r="Q30" s="3"/>
      <c r="R30" s="3"/>
    </row>
    <row r="31" spans="1:22" ht="14.4" thickBot="1" x14ac:dyDescent="0.35">
      <c r="A31" s="17"/>
      <c r="B31" s="3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"/>
      <c r="P31" s="3"/>
      <c r="Q31" s="3"/>
      <c r="R31" s="3"/>
    </row>
    <row r="32" spans="1:22" ht="13.8" x14ac:dyDescent="0.3">
      <c r="A32" s="115" t="s">
        <v>68</v>
      </c>
      <c r="B32" s="3"/>
      <c r="C32" s="118" t="e">
        <f t="shared" ref="C32" si="6">C8+C16-C21-C30</f>
        <v>#DIV/0!</v>
      </c>
      <c r="D32" s="118" t="e">
        <f t="shared" ref="D32:N32" si="7">D8+D16-D21-D30</f>
        <v>#DIV/0!</v>
      </c>
      <c r="E32" s="118" t="e">
        <f t="shared" si="7"/>
        <v>#DIV/0!</v>
      </c>
      <c r="F32" s="118" t="e">
        <f t="shared" si="7"/>
        <v>#DIV/0!</v>
      </c>
      <c r="G32" s="118" t="e">
        <f t="shared" si="7"/>
        <v>#DIV/0!</v>
      </c>
      <c r="H32" s="118" t="e">
        <f t="shared" si="7"/>
        <v>#DIV/0!</v>
      </c>
      <c r="I32" s="118" t="e">
        <f t="shared" si="7"/>
        <v>#DIV/0!</v>
      </c>
      <c r="J32" s="118" t="e">
        <f t="shared" si="7"/>
        <v>#DIV/0!</v>
      </c>
      <c r="K32" s="118" t="e">
        <f t="shared" si="7"/>
        <v>#DIV/0!</v>
      </c>
      <c r="L32" s="118" t="e">
        <f t="shared" si="7"/>
        <v>#DIV/0!</v>
      </c>
      <c r="M32" s="118" t="e">
        <f t="shared" si="7"/>
        <v>#DIV/0!</v>
      </c>
      <c r="N32" s="118" t="e">
        <f t="shared" si="7"/>
        <v>#DIV/0!</v>
      </c>
      <c r="O32" s="3"/>
      <c r="P32" s="3"/>
      <c r="Q32" s="3"/>
      <c r="R32" s="3"/>
    </row>
    <row r="33" spans="1:18" ht="14.4" thickBot="1" x14ac:dyDescent="0.35">
      <c r="A33" s="117" t="s">
        <v>69</v>
      </c>
      <c r="B33" s="18">
        <f>Assumptions!B58</f>
        <v>0</v>
      </c>
      <c r="C33" s="119" t="e">
        <f t="shared" ref="C33" si="8">B33+C32</f>
        <v>#DIV/0!</v>
      </c>
      <c r="D33" s="119" t="e">
        <f t="shared" ref="D33" si="9">C33+D32</f>
        <v>#DIV/0!</v>
      </c>
      <c r="E33" s="119" t="e">
        <f t="shared" ref="E33" si="10">D33+E32</f>
        <v>#DIV/0!</v>
      </c>
      <c r="F33" s="119" t="e">
        <f t="shared" ref="F33" si="11">E33+F32</f>
        <v>#DIV/0!</v>
      </c>
      <c r="G33" s="119" t="e">
        <f t="shared" ref="G33" si="12">F33+G32</f>
        <v>#DIV/0!</v>
      </c>
      <c r="H33" s="119" t="e">
        <f t="shared" ref="H33" si="13">G33+H32</f>
        <v>#DIV/0!</v>
      </c>
      <c r="I33" s="119" t="e">
        <f t="shared" ref="I33" si="14">H33+I32</f>
        <v>#DIV/0!</v>
      </c>
      <c r="J33" s="119" t="e">
        <f t="shared" ref="J33" si="15">I33+J32</f>
        <v>#DIV/0!</v>
      </c>
      <c r="K33" s="119" t="e">
        <f t="shared" ref="K33" si="16">J33+K32</f>
        <v>#DIV/0!</v>
      </c>
      <c r="L33" s="119" t="e">
        <f t="shared" ref="L33" si="17">K33+L32</f>
        <v>#DIV/0!</v>
      </c>
      <c r="M33" s="119" t="e">
        <f t="shared" ref="M33" si="18">L33+M32</f>
        <v>#DIV/0!</v>
      </c>
      <c r="N33" s="119" t="e">
        <f t="shared" ref="N33" si="19">M33+N32</f>
        <v>#DIV/0!</v>
      </c>
      <c r="O33" s="3"/>
      <c r="P33" s="3"/>
      <c r="Q33" s="3"/>
      <c r="R33" s="3"/>
    </row>
    <row r="34" spans="1:18" ht="13.8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15.75" customHeight="1" thickBo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14.4" thickBot="1" x14ac:dyDescent="0.35">
      <c r="A36" s="130" t="s">
        <v>70</v>
      </c>
      <c r="B36" s="131">
        <f>Assumptions!E56</f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13.8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13.8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13.8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13.8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13.8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13.8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13.8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13.8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13.8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13.8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13.8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13.8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13.8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13.8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13.8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ht="13.8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t="13.8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13.8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13.8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13.8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13.8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13.8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13.8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t="13.8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t="13.8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13.8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t="13.8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t="13.8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13.8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13.8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13.8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13.8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13.8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ht="13.8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13.8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13.8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13.8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13.8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13.8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13.8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13.8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13.8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13.8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13.8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13.8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13.8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13.8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13.8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13.8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13.8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3.8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13.8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13.8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13.8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13.8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13.8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13.8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13.8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3.8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13.8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13.8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13.8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13.8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13.8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ht="13.8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ht="13.8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ht="13.8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ht="13.8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ht="13.8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ht="13.8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ht="13.8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ht="13.8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ht="13.8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ht="13.8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ht="13.8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ht="13.8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ht="13.8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ht="13.8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ht="13.8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ht="13.8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ht="13.8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ht="13.8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ht="13.8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ht="13.8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ht="13.8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ht="13.8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ht="13.8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ht="13.8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ht="13.8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ht="13.8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ht="13.8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ht="13.8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ht="13.8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ht="13.8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ht="13.8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ht="13.8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ht="13.8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ht="13.8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ht="13.8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ht="13.8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ht="13.8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ht="13.8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ht="13.8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ht="13.8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ht="13.8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ht="13.8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ht="13.8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ht="13.8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ht="13.8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ht="13.8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ht="13.8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ht="13.8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ht="13.8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ht="13.8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ht="13.8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ht="13.8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ht="13.8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ht="13.8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ht="13.8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ht="13.8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ht="13.8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ht="13.8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ht="13.8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ht="13.8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ht="13.8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ht="13.8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ht="13.8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ht="13.8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ht="13.8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ht="13.8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ht="13.8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ht="13.8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ht="13.8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ht="13.8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ht="13.8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ht="13.8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ht="13.8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ht="13.8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ht="13.8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ht="13.8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ht="13.8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ht="13.8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ht="13.8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ht="13.8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ht="13.8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ht="13.8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ht="13.8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ht="13.8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ht="13.8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ht="13.8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ht="13.8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ht="13.8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ht="13.8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ht="13.8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ht="13.8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ht="13.8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ht="13.8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ht="13.8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ht="13.8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ht="13.8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ht="13.8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ht="13.8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ht="13.8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ht="13.8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ht="13.8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ht="13.8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ht="13.8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ht="13.8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ht="13.8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ht="13.8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ht="13.8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ht="13.8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ht="13.8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ht="13.8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ht="13.8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ht="13.8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ht="13.8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ht="13.8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ht="13.8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ht="13.8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ht="13.8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ht="13.8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ht="13.8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ht="13.8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ht="13.8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ht="13.8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ht="13.8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ht="13.8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ht="13.8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ht="13.8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ht="13.8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ht="13.8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ht="13.8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ht="13.8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ht="13.8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ht="13.8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ht="13.8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ht="13.8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ht="13.8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ht="13.8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ht="13.8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ht="13.8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ht="13.8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ht="13.8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ht="13.8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ht="13.8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ht="13.8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ht="13.8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ht="13.8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ht="13.8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ht="13.8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ht="13.8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ht="13.8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ht="13.8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ht="13.8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ht="13.8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ht="13.8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ht="13.8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ht="13.8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ht="13.8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ht="13.8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ht="13.8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ht="13.8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ht="13.8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ht="13.8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ht="13.8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3.8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3.8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3.8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ht="13.8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ht="13.8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ht="13.8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ht="13.8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ht="13.8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ht="13.8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ht="13.8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ht="13.8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ht="13.8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ht="13.8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ht="13.8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ht="13.8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ht="13.8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ht="13.8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ht="13.8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ht="13.8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ht="13.8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ht="13.8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ht="13.8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ht="13.8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ht="13.8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ht="13.8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ht="13.8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ht="13.8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ht="13.8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ht="13.8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ht="13.8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ht="13.8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ht="13.8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ht="13.8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ht="13.8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ht="13.8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ht="13.8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ht="13.8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ht="13.8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ht="13.8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ht="13.8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ht="13.8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ht="13.8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ht="13.8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ht="13.8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ht="13.8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ht="13.8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ht="13.8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ht="13.8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ht="13.8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ht="13.8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ht="13.8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ht="13.8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ht="13.8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ht="13.8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ht="13.8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ht="13.8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ht="13.8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ht="13.8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ht="13.8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ht="13.8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ht="13.8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ht="13.8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ht="13.8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ht="13.8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ht="13.8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ht="13.8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ht="13.8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ht="13.8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ht="13.8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ht="13.8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ht="13.8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ht="13.8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ht="13.8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ht="13.8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ht="13.8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ht="13.8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ht="13.8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ht="13.8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ht="13.8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ht="13.8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ht="13.8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ht="13.8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ht="13.8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ht="13.8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ht="13.8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ht="13.8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ht="13.8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ht="13.8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ht="13.8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ht="13.8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ht="13.8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ht="13.8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ht="13.8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ht="13.8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ht="13.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ht="13.8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ht="13.8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ht="13.8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ht="13.8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ht="13.8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ht="13.8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ht="13.8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ht="13.8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ht="13.8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ht="13.8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ht="13.8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ht="13.8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ht="13.8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ht="13.8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ht="13.8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ht="13.8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ht="13.8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ht="13.8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ht="13.8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ht="13.8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ht="13.8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ht="13.8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ht="13.8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ht="13.8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ht="13.8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ht="13.8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ht="13.8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ht="13.8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ht="13.8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ht="13.8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ht="13.8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ht="13.8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ht="13.8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ht="13.8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ht="13.8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ht="13.8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ht="13.8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ht="13.8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ht="13.8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ht="13.8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ht="13.8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ht="13.8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ht="13.8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ht="13.8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ht="13.8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ht="13.8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ht="13.8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ht="13.8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ht="13.8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ht="13.8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ht="13.8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ht="13.8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ht="13.8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ht="13.8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ht="13.8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ht="13.8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ht="13.8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ht="13.8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ht="13.8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ht="13.8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ht="13.8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ht="13.8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ht="13.8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ht="13.8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ht="13.8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ht="13.8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ht="13.8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ht="13.8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ht="13.8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ht="13.8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ht="13.8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ht="13.8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ht="13.8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ht="13.8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ht="13.8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ht="13.8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ht="13.8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ht="13.8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ht="13.8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ht="13.8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ht="13.8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ht="13.8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ht="13.8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ht="13.8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ht="13.8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ht="13.8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ht="13.8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ht="13.8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ht="13.8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ht="13.8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ht="13.8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ht="13.8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ht="13.8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ht="13.8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ht="13.8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ht="13.8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ht="13.8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ht="13.8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ht="13.8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ht="13.8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ht="13.8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ht="13.8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ht="13.8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ht="13.8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ht="13.8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ht="13.8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ht="13.8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ht="13.8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ht="13.8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ht="13.8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ht="13.8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ht="13.8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ht="13.8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ht="13.8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ht="13.8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ht="13.8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ht="13.8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ht="13.8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ht="13.8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ht="13.8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ht="13.8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ht="13.8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ht="13.8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ht="13.8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ht="13.8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ht="13.8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ht="13.8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ht="13.8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ht="13.8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ht="13.8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ht="13.8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ht="13.8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ht="13.8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ht="13.8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ht="13.8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ht="13.8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ht="13.8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ht="13.8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ht="13.8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ht="13.8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ht="13.8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ht="13.8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ht="13.8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ht="13.8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ht="13.8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ht="13.8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ht="13.8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ht="13.8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ht="13.8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ht="13.8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ht="13.8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ht="13.8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ht="13.8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ht="13.8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ht="13.8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ht="13.8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ht="13.8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ht="13.8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ht="13.8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ht="13.8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ht="13.8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ht="13.8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ht="13.8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ht="13.8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ht="13.8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ht="13.8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ht="13.8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ht="13.8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ht="13.8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ht="13.8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ht="13.8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ht="13.8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ht="13.8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ht="13.8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ht="13.8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ht="13.8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ht="13.8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ht="13.8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ht="13.8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ht="13.8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ht="13.8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ht="13.8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ht="13.8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ht="13.8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ht="13.8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ht="13.8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ht="13.8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ht="13.8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ht="13.8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ht="13.8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ht="13.8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ht="13.8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ht="13.8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ht="13.8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ht="13.8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ht="13.8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ht="13.8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ht="13.8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ht="13.8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ht="13.8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ht="13.8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ht="13.8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ht="13.8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ht="13.8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ht="13.8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ht="13.8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ht="13.8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ht="13.8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ht="13.8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ht="13.8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ht="13.8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ht="13.8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ht="13.8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ht="13.8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ht="13.8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ht="13.8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ht="13.8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ht="13.8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ht="13.8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ht="13.8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ht="13.8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ht="13.8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ht="13.8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ht="13.8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ht="13.8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ht="13.8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ht="13.8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ht="13.8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ht="13.8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ht="13.8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ht="13.8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ht="13.8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ht="13.8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ht="13.8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ht="13.8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ht="13.8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ht="13.8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ht="13.8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ht="13.8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ht="13.8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ht="13.8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ht="13.8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ht="13.8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ht="13.8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ht="13.8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ht="13.8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ht="13.8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ht="13.8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ht="13.8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ht="13.8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ht="13.8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ht="13.8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ht="13.8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ht="13.8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ht="13.8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ht="13.8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ht="13.8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ht="13.8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ht="13.8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ht="13.8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ht="13.8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ht="13.8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ht="13.8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ht="13.8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ht="13.8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ht="13.8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ht="13.8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ht="13.8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ht="13.8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ht="13.8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ht="13.8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ht="13.8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ht="13.8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ht="13.8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ht="13.8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ht="13.8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ht="13.8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ht="13.8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ht="13.8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ht="13.8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ht="13.8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ht="13.8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ht="13.8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ht="13.8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ht="13.8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ht="13.8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ht="13.8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ht="13.8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ht="13.8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ht="13.8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ht="13.8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ht="13.8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ht="13.8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ht="13.8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ht="13.8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ht="13.8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ht="13.8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ht="13.8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ht="13.8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ht="13.8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ht="13.8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ht="13.8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ht="13.8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ht="13.8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ht="13.8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ht="13.8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ht="13.8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ht="13.8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ht="13.8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ht="13.8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ht="13.8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ht="13.8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ht="13.8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ht="13.8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ht="13.8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ht="13.8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ht="13.8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ht="13.8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ht="13.8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ht="13.8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ht="13.8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ht="13.8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ht="13.8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ht="13.8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ht="13.8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ht="13.8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ht="13.8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ht="13.8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ht="13.8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ht="13.8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ht="13.8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ht="13.8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ht="13.8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ht="13.8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ht="13.8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ht="13.8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ht="13.8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ht="13.8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ht="13.8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ht="13.8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ht="13.8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ht="13.8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ht="13.8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ht="13.8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ht="13.8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ht="13.8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ht="13.8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ht="13.8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ht="13.8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</row>
    <row r="707" spans="1:18" ht="13.8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</row>
    <row r="708" spans="1:18" ht="13.8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ht="13.8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ht="13.8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ht="13.8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ht="13.8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ht="13.8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ht="13.8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</row>
    <row r="715" spans="1:18" ht="13.8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ht="13.8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ht="13.8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ht="13.8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ht="13.8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ht="13.8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</row>
    <row r="721" spans="1:18" ht="13.8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</row>
    <row r="722" spans="1:18" ht="13.8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 spans="1:18" ht="13.8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</row>
    <row r="724" spans="1:18" ht="13.8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</row>
    <row r="725" spans="1:18" ht="13.8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</row>
    <row r="726" spans="1:18" ht="13.8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</row>
    <row r="727" spans="1:18" ht="13.8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</row>
    <row r="728" spans="1:18" ht="13.8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</row>
    <row r="729" spans="1:18" ht="13.8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 spans="1:18" ht="13.8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</row>
    <row r="731" spans="1:18" ht="13.8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</row>
    <row r="732" spans="1:18" ht="13.8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</row>
    <row r="733" spans="1:18" ht="13.8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 spans="1:18" ht="13.8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</row>
    <row r="735" spans="1:18" ht="13.8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</row>
    <row r="736" spans="1:18" ht="13.8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 spans="1:18" ht="13.8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</row>
    <row r="738" spans="1:18" ht="13.8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</row>
    <row r="739" spans="1:18" ht="13.8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</row>
    <row r="740" spans="1:18" ht="13.8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</row>
    <row r="741" spans="1:18" ht="13.8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</row>
    <row r="742" spans="1:18" ht="13.8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1:18" ht="13.8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</row>
    <row r="744" spans="1:18" ht="13.8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</row>
    <row r="745" spans="1:18" ht="13.8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</row>
    <row r="746" spans="1:18" ht="13.8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</row>
    <row r="747" spans="1:18" ht="13.8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</row>
    <row r="748" spans="1:18" ht="13.8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</row>
    <row r="749" spans="1:18" ht="13.8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</row>
    <row r="750" spans="1:18" ht="13.8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</row>
    <row r="751" spans="1:18" ht="13.8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</row>
    <row r="752" spans="1:18" ht="13.8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</row>
    <row r="753" spans="1:18" ht="13.8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</row>
    <row r="754" spans="1:18" ht="13.8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</row>
    <row r="755" spans="1:18" ht="13.8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</row>
    <row r="756" spans="1:18" ht="13.8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</row>
    <row r="757" spans="1:18" ht="13.8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</row>
    <row r="758" spans="1:18" ht="13.8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</row>
    <row r="759" spans="1:18" ht="13.8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</row>
    <row r="760" spans="1:18" ht="13.8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</row>
    <row r="761" spans="1:18" ht="13.8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</row>
    <row r="762" spans="1:18" ht="13.8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</row>
    <row r="763" spans="1:18" ht="13.8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</row>
    <row r="764" spans="1:18" ht="13.8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</row>
    <row r="765" spans="1:18" ht="13.8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</row>
    <row r="766" spans="1:18" ht="13.8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</row>
    <row r="767" spans="1:18" ht="13.8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</row>
    <row r="768" spans="1:18" ht="13.8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</row>
    <row r="769" spans="1:18" ht="13.8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</row>
    <row r="770" spans="1:18" ht="13.8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</row>
    <row r="771" spans="1:18" ht="13.8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</row>
    <row r="772" spans="1:18" ht="13.8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</row>
    <row r="773" spans="1:18" ht="13.8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</row>
    <row r="774" spans="1:18" ht="13.8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</row>
    <row r="775" spans="1:18" ht="13.8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</row>
    <row r="776" spans="1:18" ht="13.8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</row>
    <row r="777" spans="1:18" ht="13.8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</row>
    <row r="778" spans="1:18" ht="13.8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</row>
    <row r="779" spans="1:18" ht="13.8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</row>
    <row r="780" spans="1:18" ht="13.8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</row>
    <row r="781" spans="1:18" ht="13.8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</row>
    <row r="782" spans="1:18" ht="13.8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</row>
    <row r="783" spans="1:18" ht="13.8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</row>
    <row r="784" spans="1:18" ht="13.8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</row>
    <row r="785" spans="1:18" ht="13.8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</row>
    <row r="786" spans="1:18" ht="13.8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</row>
    <row r="787" spans="1:18" ht="13.8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</row>
    <row r="788" spans="1:18" ht="13.8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</row>
    <row r="789" spans="1:18" ht="13.8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</row>
    <row r="790" spans="1:18" ht="13.8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</row>
    <row r="791" spans="1:18" ht="13.8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</row>
    <row r="792" spans="1:18" ht="13.8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</row>
    <row r="793" spans="1:18" ht="13.8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</row>
    <row r="794" spans="1:18" ht="13.8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</row>
    <row r="795" spans="1:18" ht="13.8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</row>
    <row r="796" spans="1:18" ht="13.8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</row>
    <row r="797" spans="1:18" ht="13.8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</row>
    <row r="798" spans="1:18" ht="13.8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</row>
    <row r="799" spans="1:18" ht="13.8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</row>
    <row r="800" spans="1:18" ht="13.8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</row>
    <row r="801" spans="1:18" ht="13.8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</row>
    <row r="802" spans="1:18" ht="13.8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</row>
    <row r="803" spans="1:18" ht="13.8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</row>
    <row r="804" spans="1:18" ht="13.8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</row>
    <row r="805" spans="1:18" ht="13.8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</row>
    <row r="806" spans="1:18" ht="13.8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</row>
    <row r="807" spans="1:18" ht="13.8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</row>
    <row r="808" spans="1:18" ht="13.8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</row>
    <row r="809" spans="1:18" ht="13.8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</row>
    <row r="810" spans="1:18" ht="13.8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</row>
    <row r="811" spans="1:18" ht="13.8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</row>
    <row r="812" spans="1:18" ht="13.8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</row>
    <row r="813" spans="1:18" ht="13.8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</row>
    <row r="814" spans="1:18" ht="13.8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</row>
    <row r="815" spans="1:18" ht="13.8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</row>
    <row r="816" spans="1:18" ht="13.8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</row>
    <row r="817" spans="1:18" ht="13.8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</row>
    <row r="818" spans="1:18" ht="13.8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</row>
    <row r="819" spans="1:18" ht="13.8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</row>
    <row r="820" spans="1:18" ht="13.8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</row>
    <row r="821" spans="1:18" ht="13.8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</row>
    <row r="822" spans="1:18" ht="13.8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</row>
    <row r="823" spans="1:18" ht="13.8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</row>
    <row r="824" spans="1:18" ht="13.8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</row>
    <row r="825" spans="1:18" ht="13.8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</row>
    <row r="826" spans="1:18" ht="13.8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</row>
    <row r="827" spans="1:18" ht="13.8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</row>
    <row r="828" spans="1:18" ht="13.8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</row>
    <row r="829" spans="1:18" ht="13.8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</row>
    <row r="830" spans="1:18" ht="13.8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</row>
    <row r="831" spans="1:18" ht="13.8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</row>
    <row r="832" spans="1:18" ht="13.8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</row>
    <row r="833" spans="1:18" ht="13.8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</row>
    <row r="834" spans="1:18" ht="13.8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</row>
    <row r="835" spans="1:18" ht="13.8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</row>
    <row r="836" spans="1:18" ht="13.8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</row>
    <row r="837" spans="1:18" ht="13.8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</row>
    <row r="838" spans="1:18" ht="13.8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</row>
    <row r="839" spans="1:18" ht="13.8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</row>
    <row r="840" spans="1:18" ht="13.8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</row>
    <row r="841" spans="1:18" ht="13.8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</row>
    <row r="842" spans="1:18" ht="13.8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</row>
    <row r="843" spans="1:18" ht="13.8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</row>
    <row r="844" spans="1:18" ht="13.8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</row>
    <row r="845" spans="1:18" ht="13.8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</row>
    <row r="846" spans="1:18" ht="13.8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</row>
    <row r="847" spans="1:18" ht="13.8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</row>
    <row r="848" spans="1:18" ht="13.8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</row>
    <row r="849" spans="1:18" ht="13.8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</row>
    <row r="850" spans="1:18" ht="13.8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</row>
    <row r="851" spans="1:18" ht="13.8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</row>
    <row r="852" spans="1:18" ht="13.8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</row>
    <row r="853" spans="1:18" ht="13.8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</row>
    <row r="854" spans="1:18" ht="13.8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</row>
    <row r="855" spans="1:18" ht="13.8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</row>
    <row r="856" spans="1:18" ht="13.8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</row>
    <row r="857" spans="1:18" ht="13.8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</row>
    <row r="858" spans="1:18" ht="13.8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</row>
    <row r="859" spans="1:18" ht="13.8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</row>
    <row r="860" spans="1:18" ht="13.8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</row>
    <row r="861" spans="1:18" ht="13.8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</row>
    <row r="862" spans="1:18" ht="13.8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</row>
    <row r="863" spans="1:18" ht="13.8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</row>
    <row r="864" spans="1:18" ht="13.8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</row>
    <row r="865" spans="1:18" ht="13.8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</row>
    <row r="866" spans="1:18" ht="13.8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</row>
    <row r="867" spans="1:18" ht="13.8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</row>
    <row r="868" spans="1:18" ht="13.8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</row>
    <row r="869" spans="1:18" ht="13.8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</row>
    <row r="870" spans="1:18" ht="13.8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</row>
    <row r="871" spans="1:18" ht="13.8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</row>
    <row r="872" spans="1:18" ht="13.8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</row>
    <row r="873" spans="1:18" ht="13.8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</row>
    <row r="874" spans="1:18" ht="13.8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</row>
    <row r="875" spans="1:18" ht="13.8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</row>
    <row r="876" spans="1:18" ht="13.8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</row>
    <row r="877" spans="1:18" ht="13.8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</row>
    <row r="878" spans="1:18" ht="13.8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</row>
    <row r="879" spans="1:18" ht="13.8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</row>
    <row r="880" spans="1:18" ht="13.8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</row>
    <row r="881" spans="1:18" ht="13.8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</row>
    <row r="882" spans="1:18" ht="13.8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</row>
    <row r="883" spans="1:18" ht="13.8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</row>
    <row r="884" spans="1:18" ht="13.8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</row>
    <row r="885" spans="1:18" ht="13.8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</row>
    <row r="886" spans="1:18" ht="13.8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</row>
    <row r="887" spans="1:18" ht="13.8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</row>
    <row r="888" spans="1:18" ht="13.8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</row>
    <row r="889" spans="1:18" ht="13.8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</row>
    <row r="890" spans="1:18" ht="13.8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</row>
    <row r="891" spans="1:18" ht="13.8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</row>
    <row r="892" spans="1:18" ht="13.8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</row>
    <row r="893" spans="1:18" ht="13.8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</row>
    <row r="894" spans="1:18" ht="13.8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</row>
    <row r="895" spans="1:18" ht="13.8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</row>
    <row r="896" spans="1:18" ht="13.8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</row>
    <row r="897" spans="1:18" ht="13.8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</row>
    <row r="898" spans="1:18" ht="13.8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</row>
    <row r="899" spans="1:18" ht="13.8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</row>
    <row r="900" spans="1:18" ht="13.8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</row>
    <row r="901" spans="1:18" ht="13.8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</row>
    <row r="902" spans="1:18" ht="13.8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</row>
    <row r="903" spans="1:18" ht="13.8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</row>
    <row r="904" spans="1:18" ht="13.8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</row>
    <row r="905" spans="1:18" ht="13.8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</row>
    <row r="906" spans="1:18" ht="13.8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</row>
    <row r="907" spans="1:18" ht="13.8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</row>
    <row r="908" spans="1:18" ht="13.8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</row>
    <row r="909" spans="1:18" ht="13.8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</row>
    <row r="910" spans="1:18" ht="13.8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</row>
    <row r="911" spans="1:18" ht="13.8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</row>
    <row r="912" spans="1:18" ht="13.8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</row>
    <row r="913" spans="1:18" ht="13.8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</row>
    <row r="914" spans="1:18" ht="13.8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</row>
    <row r="915" spans="1:18" ht="13.8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</row>
    <row r="916" spans="1:18" ht="13.8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</row>
    <row r="917" spans="1:18" ht="13.8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</row>
    <row r="918" spans="1:18" ht="13.8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</row>
    <row r="919" spans="1:18" ht="13.8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</row>
    <row r="920" spans="1:18" ht="13.8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</row>
    <row r="921" spans="1:18" ht="13.8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</row>
    <row r="922" spans="1:18" ht="13.8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</row>
    <row r="923" spans="1:18" ht="13.8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</row>
    <row r="924" spans="1:18" ht="13.8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</row>
    <row r="925" spans="1:18" ht="13.8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</row>
    <row r="926" spans="1:18" ht="13.8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</row>
    <row r="927" spans="1:18" ht="13.8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</row>
    <row r="928" spans="1:18" ht="13.8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</row>
    <row r="929" spans="1:18" ht="13.8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</row>
    <row r="930" spans="1:18" ht="13.8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</row>
    <row r="931" spans="1:18" ht="13.8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</row>
    <row r="932" spans="1:18" ht="13.8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</row>
    <row r="933" spans="1:18" ht="13.8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</row>
    <row r="934" spans="1:18" ht="13.8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</row>
    <row r="935" spans="1:18" ht="13.8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</row>
    <row r="936" spans="1:18" ht="13.8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</row>
    <row r="937" spans="1:18" ht="13.8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</row>
    <row r="938" spans="1:18" ht="13.8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</row>
    <row r="939" spans="1:18" ht="13.8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</row>
    <row r="940" spans="1:18" ht="13.8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</row>
    <row r="941" spans="1:18" ht="13.8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</row>
    <row r="942" spans="1:18" ht="13.8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</row>
    <row r="943" spans="1:18" ht="13.8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</row>
    <row r="944" spans="1:18" ht="13.8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</row>
    <row r="945" spans="1:18" ht="13.8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</row>
    <row r="946" spans="1:18" ht="13.8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</row>
    <row r="947" spans="1:18" ht="13.8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</row>
    <row r="948" spans="1:18" ht="13.8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</row>
    <row r="949" spans="1:18" ht="13.8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</row>
    <row r="950" spans="1:18" ht="13.8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</row>
    <row r="951" spans="1:18" ht="13.8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</row>
    <row r="952" spans="1:18" ht="13.8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</row>
    <row r="953" spans="1:18" ht="13.8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</row>
    <row r="954" spans="1:18" ht="13.8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</row>
    <row r="955" spans="1:18" ht="13.8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</row>
    <row r="956" spans="1:18" ht="13.8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</row>
    <row r="957" spans="1:18" ht="13.8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</row>
    <row r="958" spans="1:18" ht="13.8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</row>
    <row r="959" spans="1:18" ht="13.8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</row>
    <row r="960" spans="1:18" ht="13.8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</row>
    <row r="961" spans="1:18" ht="13.8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</row>
    <row r="962" spans="1:18" ht="13.8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</row>
    <row r="963" spans="1:18" ht="13.8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</row>
    <row r="964" spans="1:18" ht="13.8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</row>
    <row r="965" spans="1:18" ht="13.8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</row>
    <row r="966" spans="1:18" ht="13.8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</row>
    <row r="967" spans="1:18" ht="13.8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</row>
    <row r="968" spans="1:18" ht="13.8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</row>
    <row r="969" spans="1:18" ht="13.8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</row>
    <row r="970" spans="1:18" ht="13.8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</row>
    <row r="971" spans="1:18" ht="13.8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</row>
    <row r="972" spans="1:18" ht="13.8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</row>
    <row r="973" spans="1:18" ht="13.8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</row>
    <row r="974" spans="1:18" ht="13.8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</row>
    <row r="975" spans="1:18" ht="13.8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</row>
    <row r="976" spans="1:18" ht="13.8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</row>
    <row r="977" spans="1:18" ht="13.8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</row>
    <row r="978" spans="1:18" ht="13.8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</row>
    <row r="979" spans="1:18" ht="13.8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</row>
    <row r="980" spans="1:18" ht="13.8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</row>
    <row r="981" spans="1:18" ht="13.8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</row>
    <row r="982" spans="1:18" ht="13.8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</row>
    <row r="983" spans="1:18" ht="13.8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</row>
    <row r="984" spans="1:18" ht="13.8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</row>
    <row r="985" spans="1:18" ht="13.8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</row>
    <row r="986" spans="1:18" ht="13.8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</row>
    <row r="987" spans="1:18" ht="13.8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</row>
    <row r="988" spans="1:18" ht="13.8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</row>
    <row r="989" spans="1:18" ht="13.8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</row>
    <row r="990" spans="1:18" ht="13.8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</row>
    <row r="991" spans="1:18" ht="13.8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</row>
    <row r="992" spans="1:18" ht="13.8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</row>
    <row r="993" spans="1:18" ht="13.8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</row>
    <row r="994" spans="1:18" ht="13.8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</row>
    <row r="995" spans="1:18" ht="13.8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</row>
    <row r="996" spans="1:18" ht="13.8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</row>
    <row r="997" spans="1:18" ht="13.8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</row>
    <row r="998" spans="1:18" ht="13.8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</row>
    <row r="999" spans="1:18" ht="13.8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</row>
    <row r="1000" spans="1:18" ht="13.8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</row>
  </sheetData>
  <mergeCells count="5">
    <mergeCell ref="B2:B3"/>
    <mergeCell ref="F1:L1"/>
    <mergeCell ref="C2:F2"/>
    <mergeCell ref="G2:J2"/>
    <mergeCell ref="K2:N2"/>
  </mergeCells>
  <conditionalFormatting sqref="B33:N33">
    <cfRule type="cellIs" dxfId="1" priority="1" operator="lessThan">
      <formula>$B$36</formula>
    </cfRule>
  </conditionalFormatting>
  <conditionalFormatting sqref="B33:N33">
    <cfRule type="cellIs" dxfId="0" priority="2" operator="greaterThan">
      <formula>$B$36</formula>
    </cfRule>
  </conditionalFormatting>
  <pageMargins left="0" right="0" top="0" bottom="0" header="0" footer="0"/>
  <pageSetup paperSize="9" scale="54" orientation="portrait" r:id="rId1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Assumptions</vt:lpstr>
      <vt:lpstr>Employee Structure</vt:lpstr>
      <vt:lpstr>Profit &amp; Loss</vt:lpstr>
      <vt:lpstr>Cash Flow</vt:lpstr>
      <vt:lpstr>Assumptions!Print_Area</vt:lpstr>
      <vt:lpstr>'Cash Flow'!Print_Area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 Shaker</dc:creator>
  <cp:lastModifiedBy>Comment</cp:lastModifiedBy>
  <cp:revision/>
  <cp:lastPrinted>2017-12-13T07:28:37Z</cp:lastPrinted>
  <dcterms:created xsi:type="dcterms:W3CDTF">2015-09-03T07:05:48Z</dcterms:created>
  <dcterms:modified xsi:type="dcterms:W3CDTF">2024-03-05T09:23:04Z</dcterms:modified>
</cp:coreProperties>
</file>